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03就労支援係\★奨学金返還支援・人材確保支援策検討\R6\（作成中）奨学金返還支援事業補助金_様式\要綱案・様式案\申請諸様式\★ホームページ掲載用（年号・文書記号入）\"/>
    </mc:Choice>
  </mc:AlternateContent>
  <xr:revisionPtr revIDLastSave="0" documentId="13_ncr:1_{67DD771F-3B2D-46C7-AF1D-9FF552D625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７－２号_補助金報告調書" sheetId="16" r:id="rId1"/>
    <sheet name="様式第７－３号_収支決算書" sheetId="17" r:id="rId2"/>
    <sheet name="様式第７－２号記載例" sheetId="18" r:id="rId3"/>
    <sheet name="様式第７－３号記載例" sheetId="19" r:id="rId4"/>
  </sheets>
  <definedNames>
    <definedName name="_xlnm.Print_Area" localSheetId="0">'様式第７－２号_補助金報告調書'!$A$1:$U$141</definedName>
    <definedName name="_xlnm.Print_Area" localSheetId="2">'様式第７－２号記載例'!$A$1:$U$51</definedName>
    <definedName name="_xlnm.Print_Titles" localSheetId="0">'様式第７－２号_補助金報告調書'!$1:$14</definedName>
    <definedName name="_xlnm.Print_Titles" localSheetId="2">'様式第７－２号記載例'!$1:$14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6" l="1"/>
  <c r="P14" i="19"/>
  <c r="P13" i="19"/>
  <c r="P12" i="19"/>
  <c r="J11" i="19"/>
  <c r="I11" i="19"/>
  <c r="P9" i="19"/>
  <c r="P8" i="19"/>
  <c r="M2" i="19"/>
  <c r="Q50" i="18"/>
  <c r="P50" i="18"/>
  <c r="O50" i="18"/>
  <c r="N50" i="18"/>
  <c r="M50" i="18"/>
  <c r="L50" i="18"/>
  <c r="K50" i="18"/>
  <c r="J50" i="18"/>
  <c r="I50" i="18"/>
  <c r="H50" i="18"/>
  <c r="G50" i="18"/>
  <c r="F50" i="18"/>
  <c r="R50" i="18" s="1"/>
  <c r="Q49" i="18"/>
  <c r="P49" i="18"/>
  <c r="O49" i="18"/>
  <c r="N49" i="18"/>
  <c r="M49" i="18"/>
  <c r="L49" i="18"/>
  <c r="K49" i="18"/>
  <c r="J49" i="18"/>
  <c r="I49" i="18"/>
  <c r="H49" i="18"/>
  <c r="G49" i="18"/>
  <c r="F49" i="18"/>
  <c r="R49" i="18" s="1"/>
  <c r="S49" i="18" s="1"/>
  <c r="R48" i="18"/>
  <c r="R47" i="18"/>
  <c r="R46" i="18"/>
  <c r="R45" i="18"/>
  <c r="Q44" i="18"/>
  <c r="P44" i="18"/>
  <c r="O44" i="18"/>
  <c r="N44" i="18"/>
  <c r="L11" i="19" s="1"/>
  <c r="M44" i="18"/>
  <c r="K11" i="19" s="1"/>
  <c r="L44" i="18"/>
  <c r="K44" i="18"/>
  <c r="J44" i="18"/>
  <c r="I44" i="18"/>
  <c r="H44" i="18"/>
  <c r="G44" i="18"/>
  <c r="F44" i="18"/>
  <c r="R44" i="18" s="1"/>
  <c r="Q43" i="18"/>
  <c r="P43" i="18"/>
  <c r="O43" i="18"/>
  <c r="N43" i="18"/>
  <c r="M43" i="18"/>
  <c r="L43" i="18"/>
  <c r="K43" i="18"/>
  <c r="J43" i="18"/>
  <c r="I43" i="18"/>
  <c r="H43" i="18"/>
  <c r="G43" i="18"/>
  <c r="F43" i="18"/>
  <c r="R43" i="18" s="1"/>
  <c r="S43" i="18" s="1"/>
  <c r="R42" i="18"/>
  <c r="R41" i="18"/>
  <c r="R40" i="18"/>
  <c r="R39" i="18"/>
  <c r="Q38" i="18"/>
  <c r="P38" i="18"/>
  <c r="O38" i="18"/>
  <c r="N38" i="18"/>
  <c r="M38" i="18"/>
  <c r="L38" i="18"/>
  <c r="K38" i="18"/>
  <c r="J38" i="18"/>
  <c r="I38" i="18"/>
  <c r="H38" i="18"/>
  <c r="R38" i="18" s="1"/>
  <c r="G38" i="18"/>
  <c r="F38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R37" i="18" s="1"/>
  <c r="S37" i="18" s="1"/>
  <c r="R36" i="18"/>
  <c r="R35" i="18"/>
  <c r="R34" i="18"/>
  <c r="R33" i="18"/>
  <c r="Q32" i="18"/>
  <c r="O11" i="19" s="1"/>
  <c r="P32" i="18"/>
  <c r="O32" i="18"/>
  <c r="M11" i="19" s="1"/>
  <c r="N32" i="18"/>
  <c r="M32" i="18"/>
  <c r="L32" i="18"/>
  <c r="K32" i="18"/>
  <c r="J32" i="18"/>
  <c r="I32" i="18"/>
  <c r="G11" i="19" s="1"/>
  <c r="H32" i="18"/>
  <c r="G32" i="18"/>
  <c r="E11" i="19" s="1"/>
  <c r="F32" i="18"/>
  <c r="R32" i="18" s="1"/>
  <c r="Q31" i="18"/>
  <c r="P31" i="18"/>
  <c r="O31" i="18"/>
  <c r="N31" i="18"/>
  <c r="M31" i="18"/>
  <c r="L31" i="18"/>
  <c r="K31" i="18"/>
  <c r="J31" i="18"/>
  <c r="I31" i="18"/>
  <c r="H31" i="18"/>
  <c r="G31" i="18"/>
  <c r="F31" i="18"/>
  <c r="R31" i="18" s="1"/>
  <c r="S31" i="18" s="1"/>
  <c r="R30" i="18"/>
  <c r="R29" i="18"/>
  <c r="R28" i="18"/>
  <c r="R27" i="18"/>
  <c r="Q26" i="18"/>
  <c r="P26" i="18"/>
  <c r="N11" i="19" s="1"/>
  <c r="O26" i="18"/>
  <c r="N26" i="18"/>
  <c r="M26" i="18"/>
  <c r="L26" i="18"/>
  <c r="K26" i="18"/>
  <c r="J26" i="18"/>
  <c r="H11" i="19" s="1"/>
  <c r="I26" i="18"/>
  <c r="H26" i="18"/>
  <c r="F11" i="19" s="1"/>
  <c r="G26" i="18"/>
  <c r="F26" i="18"/>
  <c r="R26" i="18" s="1"/>
  <c r="Q25" i="18"/>
  <c r="P25" i="18"/>
  <c r="O25" i="18"/>
  <c r="N25" i="18"/>
  <c r="M25" i="18"/>
  <c r="L25" i="18"/>
  <c r="R25" i="18" s="1"/>
  <c r="K25" i="18"/>
  <c r="J25" i="18"/>
  <c r="I25" i="18"/>
  <c r="H25" i="18"/>
  <c r="G25" i="18"/>
  <c r="F25" i="18"/>
  <c r="R24" i="18"/>
  <c r="R23" i="18"/>
  <c r="R22" i="18"/>
  <c r="R21" i="18"/>
  <c r="Q20" i="18"/>
  <c r="R20" i="18" s="1"/>
  <c r="P20" i="18"/>
  <c r="O20" i="18"/>
  <c r="N20" i="18"/>
  <c r="M20" i="18"/>
  <c r="L20" i="18"/>
  <c r="K20" i="18"/>
  <c r="J20" i="18"/>
  <c r="I20" i="18"/>
  <c r="H20" i="18"/>
  <c r="G20" i="18"/>
  <c r="F20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R19" i="18" s="1"/>
  <c r="R18" i="18"/>
  <c r="R17" i="18"/>
  <c r="R16" i="18"/>
  <c r="R15" i="18"/>
  <c r="R9" i="18"/>
  <c r="Q9" i="18"/>
  <c r="R8" i="18"/>
  <c r="Q8" i="18"/>
  <c r="O15" i="19" l="1"/>
  <c r="O6" i="19"/>
  <c r="L6" i="19"/>
  <c r="L15" i="19"/>
  <c r="E6" i="19"/>
  <c r="E15" i="19"/>
  <c r="M6" i="19"/>
  <c r="M7" i="19"/>
  <c r="M15" i="19"/>
  <c r="F15" i="19"/>
  <c r="F6" i="19"/>
  <c r="H6" i="19"/>
  <c r="H7" i="19" s="1"/>
  <c r="H15" i="19"/>
  <c r="S25" i="18"/>
  <c r="O9" i="18" s="1"/>
  <c r="S8" i="18" s="1"/>
  <c r="S9" i="18" s="1"/>
  <c r="G6" i="19"/>
  <c r="G7" i="19" s="1"/>
  <c r="G15" i="19"/>
  <c r="K6" i="19"/>
  <c r="K7" i="19" s="1"/>
  <c r="K15" i="19"/>
  <c r="S19" i="18"/>
  <c r="N6" i="19"/>
  <c r="N15" i="19"/>
  <c r="I15" i="19"/>
  <c r="J15" i="19"/>
  <c r="I6" i="19"/>
  <c r="D11" i="19"/>
  <c r="J6" i="19"/>
  <c r="E10" i="19" l="1"/>
  <c r="E7" i="19"/>
  <c r="D15" i="19"/>
  <c r="P15" i="19" s="1"/>
  <c r="P11" i="19"/>
  <c r="D6" i="19"/>
  <c r="M10" i="19"/>
  <c r="N7" i="19"/>
  <c r="N10" i="19" s="1"/>
  <c r="L10" i="19"/>
  <c r="J7" i="19"/>
  <c r="J10" i="19" s="1"/>
  <c r="K10" i="19"/>
  <c r="G10" i="19"/>
  <c r="H10" i="19"/>
  <c r="L7" i="19"/>
  <c r="I7" i="19"/>
  <c r="I10" i="19" s="1"/>
  <c r="F7" i="19"/>
  <c r="F10" i="19" s="1"/>
  <c r="O7" i="19"/>
  <c r="O10" i="19" s="1"/>
  <c r="P6" i="19" l="1"/>
  <c r="D7" i="19"/>
  <c r="P7" i="19" s="1"/>
  <c r="D10" i="19" l="1"/>
  <c r="P10" i="19" s="1"/>
  <c r="P14" i="17" l="1"/>
  <c r="P13" i="17"/>
  <c r="P12" i="17"/>
  <c r="P11" i="17"/>
  <c r="E15" i="17"/>
  <c r="F15" i="17"/>
  <c r="G15" i="17"/>
  <c r="H15" i="17"/>
  <c r="I15" i="17"/>
  <c r="J15" i="17"/>
  <c r="K15" i="17"/>
  <c r="L15" i="17"/>
  <c r="M15" i="17"/>
  <c r="N15" i="17"/>
  <c r="O15" i="17"/>
  <c r="D15" i="17"/>
  <c r="P15" i="17" s="1"/>
  <c r="F10" i="17"/>
  <c r="G10" i="17"/>
  <c r="H10" i="17"/>
  <c r="I10" i="17"/>
  <c r="J10" i="17"/>
  <c r="K10" i="17"/>
  <c r="L10" i="17"/>
  <c r="M10" i="17"/>
  <c r="N10" i="17"/>
  <c r="O10" i="17"/>
  <c r="E10" i="17"/>
  <c r="D10" i="17"/>
  <c r="P9" i="17"/>
  <c r="P8" i="17"/>
  <c r="P7" i="17"/>
  <c r="P6" i="17"/>
  <c r="M2" i="17"/>
  <c r="P10" i="17" l="1"/>
  <c r="Q140" i="16"/>
  <c r="P140" i="16"/>
  <c r="O140" i="16"/>
  <c r="N140" i="16"/>
  <c r="M140" i="16"/>
  <c r="L140" i="16"/>
  <c r="K140" i="16"/>
  <c r="J140" i="16"/>
  <c r="I140" i="16"/>
  <c r="H140" i="16"/>
  <c r="G140" i="16"/>
  <c r="F140" i="16"/>
  <c r="Q139" i="16"/>
  <c r="P139" i="16"/>
  <c r="O139" i="16"/>
  <c r="N139" i="16"/>
  <c r="M139" i="16"/>
  <c r="L139" i="16"/>
  <c r="K139" i="16"/>
  <c r="J139" i="16"/>
  <c r="I139" i="16"/>
  <c r="H139" i="16"/>
  <c r="G139" i="16"/>
  <c r="F139" i="16"/>
  <c r="R138" i="16"/>
  <c r="R137" i="16"/>
  <c r="R136" i="16"/>
  <c r="R135" i="16"/>
  <c r="Q134" i="16"/>
  <c r="P134" i="16"/>
  <c r="O134" i="16"/>
  <c r="N134" i="16"/>
  <c r="M134" i="16"/>
  <c r="L134" i="16"/>
  <c r="K134" i="16"/>
  <c r="J134" i="16"/>
  <c r="I134" i="16"/>
  <c r="H134" i="16"/>
  <c r="G134" i="16"/>
  <c r="F134" i="16"/>
  <c r="Q133" i="16"/>
  <c r="P133" i="16"/>
  <c r="O133" i="16"/>
  <c r="N133" i="16"/>
  <c r="M133" i="16"/>
  <c r="L133" i="16"/>
  <c r="K133" i="16"/>
  <c r="J133" i="16"/>
  <c r="I133" i="16"/>
  <c r="H133" i="16"/>
  <c r="G133" i="16"/>
  <c r="F133" i="16"/>
  <c r="R132" i="16"/>
  <c r="R131" i="16"/>
  <c r="R130" i="16"/>
  <c r="R129" i="16"/>
  <c r="Q128" i="16"/>
  <c r="P128" i="16"/>
  <c r="O128" i="16"/>
  <c r="N128" i="16"/>
  <c r="M128" i="16"/>
  <c r="L128" i="16"/>
  <c r="K128" i="16"/>
  <c r="J128" i="16"/>
  <c r="I128" i="16"/>
  <c r="H128" i="16"/>
  <c r="G128" i="16"/>
  <c r="F128" i="16"/>
  <c r="Q127" i="16"/>
  <c r="P127" i="16"/>
  <c r="O127" i="16"/>
  <c r="N127" i="16"/>
  <c r="M127" i="16"/>
  <c r="L127" i="16"/>
  <c r="K127" i="16"/>
  <c r="J127" i="16"/>
  <c r="I127" i="16"/>
  <c r="H127" i="16"/>
  <c r="G127" i="16"/>
  <c r="F127" i="16"/>
  <c r="R126" i="16"/>
  <c r="R125" i="16"/>
  <c r="R124" i="16"/>
  <c r="R123" i="16"/>
  <c r="Q122" i="16"/>
  <c r="P122" i="16"/>
  <c r="O122" i="16"/>
  <c r="N122" i="16"/>
  <c r="M122" i="16"/>
  <c r="L122" i="16"/>
  <c r="K122" i="16"/>
  <c r="J122" i="16"/>
  <c r="I122" i="16"/>
  <c r="H122" i="16"/>
  <c r="G122" i="16"/>
  <c r="F122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R120" i="16"/>
  <c r="R119" i="16"/>
  <c r="R118" i="16"/>
  <c r="R117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R114" i="16"/>
  <c r="R113" i="16"/>
  <c r="R112" i="16"/>
  <c r="R111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R108" i="16"/>
  <c r="R107" i="16"/>
  <c r="R106" i="16"/>
  <c r="R105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R102" i="16"/>
  <c r="R101" i="16"/>
  <c r="R100" i="16"/>
  <c r="R99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R96" i="16"/>
  <c r="R95" i="16"/>
  <c r="R94" i="16"/>
  <c r="R93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R90" i="16"/>
  <c r="R89" i="16"/>
  <c r="R88" i="16"/>
  <c r="R87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R84" i="16"/>
  <c r="R83" i="16"/>
  <c r="R82" i="16"/>
  <c r="R81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R78" i="16"/>
  <c r="R77" i="16"/>
  <c r="R76" i="16"/>
  <c r="R75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R72" i="16"/>
  <c r="R71" i="16"/>
  <c r="R70" i="16"/>
  <c r="R69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R66" i="16"/>
  <c r="R65" i="16"/>
  <c r="R64" i="16"/>
  <c r="R63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R60" i="16"/>
  <c r="R59" i="16"/>
  <c r="R58" i="16"/>
  <c r="R57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R54" i="16"/>
  <c r="R53" i="16"/>
  <c r="R52" i="16"/>
  <c r="R51" i="16"/>
  <c r="R121" i="16" l="1"/>
  <c r="R110" i="16"/>
  <c r="R61" i="16"/>
  <c r="R80" i="16"/>
  <c r="R67" i="16"/>
  <c r="R86" i="16"/>
  <c r="R103" i="16"/>
  <c r="R104" i="16"/>
  <c r="R122" i="16"/>
  <c r="R85" i="16"/>
  <c r="S85" i="16" s="1"/>
  <c r="R127" i="16"/>
  <c r="S127" i="16" s="1"/>
  <c r="R62" i="16"/>
  <c r="R79" i="16"/>
  <c r="R97" i="16"/>
  <c r="R116" i="16"/>
  <c r="R74" i="16"/>
  <c r="R134" i="16"/>
  <c r="R73" i="16"/>
  <c r="S73" i="16" s="1"/>
  <c r="R128" i="16"/>
  <c r="R98" i="16"/>
  <c r="R115" i="16"/>
  <c r="S115" i="16" s="1"/>
  <c r="R133" i="16"/>
  <c r="S133" i="16" s="1"/>
  <c r="R68" i="16"/>
  <c r="R139" i="16"/>
  <c r="R140" i="16"/>
  <c r="R55" i="16"/>
  <c r="S55" i="16" s="1"/>
  <c r="R56" i="16"/>
  <c r="R91" i="16"/>
  <c r="R92" i="16"/>
  <c r="S91" i="16" s="1"/>
  <c r="R109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R48" i="16"/>
  <c r="R47" i="16"/>
  <c r="R46" i="16"/>
  <c r="R45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R42" i="16"/>
  <c r="R41" i="16"/>
  <c r="R40" i="16"/>
  <c r="R39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R36" i="16"/>
  <c r="R35" i="16"/>
  <c r="R34" i="16"/>
  <c r="R33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R30" i="16"/>
  <c r="R29" i="16"/>
  <c r="R28" i="16"/>
  <c r="R27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R24" i="16"/>
  <c r="R23" i="16"/>
  <c r="R22" i="16"/>
  <c r="R21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R18" i="16"/>
  <c r="R17" i="16"/>
  <c r="R16" i="16"/>
  <c r="R15" i="16"/>
  <c r="R9" i="16"/>
  <c r="Q9" i="16"/>
  <c r="R8" i="16"/>
  <c r="Q8" i="16"/>
  <c r="S121" i="16" l="1"/>
  <c r="S109" i="16"/>
  <c r="S97" i="16"/>
  <c r="S79" i="16"/>
  <c r="R49" i="16"/>
  <c r="S103" i="16"/>
  <c r="S139" i="16"/>
  <c r="R31" i="16"/>
  <c r="R50" i="16"/>
  <c r="S67" i="16"/>
  <c r="R32" i="16"/>
  <c r="S61" i="16"/>
  <c r="R37" i="16"/>
  <c r="R38" i="16"/>
  <c r="R25" i="16"/>
  <c r="R26" i="16"/>
  <c r="R43" i="16"/>
  <c r="R44" i="16"/>
  <c r="R20" i="16"/>
  <c r="R19" i="16"/>
  <c r="S19" i="16" s="1"/>
  <c r="S31" i="16" l="1"/>
  <c r="S49" i="16"/>
  <c r="S43" i="16"/>
  <c r="S25" i="16"/>
  <c r="S37" i="16"/>
  <c r="S8" i="16" l="1"/>
  <c r="S9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S1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R20セルとR21セルのいずれか少ない方の金額を表示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S19" authorId="0" shapeId="0" xr:uid="{12E5123A-4BDE-4D49-9333-4D76C9F9EA16}">
      <text>
        <r>
          <rPr>
            <sz val="9"/>
            <color indexed="81"/>
            <rFont val="MS P ゴシック"/>
            <family val="3"/>
            <charset val="128"/>
          </rPr>
          <t>R20セルとR21セルのいずれか少ない方の金額を表示</t>
        </r>
      </text>
    </comment>
  </commentList>
</comments>
</file>

<file path=xl/sharedStrings.xml><?xml version="1.0" encoding="utf-8"?>
<sst xmlns="http://schemas.openxmlformats.org/spreadsheetml/2006/main" count="319" uniqueCount="74">
  <si>
    <t>事業者の支援額</t>
    <rPh sb="0" eb="3">
      <t>ジギョウシャ</t>
    </rPh>
    <rPh sb="4" eb="7">
      <t>シエンガク</t>
    </rPh>
    <phoneticPr fontId="1"/>
  </si>
  <si>
    <t>本人の返済額</t>
    <rPh sb="0" eb="2">
      <t>ホンニン</t>
    </rPh>
    <rPh sb="3" eb="6">
      <t>ヘンサイガク</t>
    </rPh>
    <phoneticPr fontId="1"/>
  </si>
  <si>
    <t>合計</t>
    <rPh sb="0" eb="2">
      <t>ゴウケイ</t>
    </rPh>
    <phoneticPr fontId="6"/>
  </si>
  <si>
    <t>その他</t>
  </si>
  <si>
    <t>その他名称：○○奨学金</t>
    <rPh sb="2" eb="3">
      <t>タ</t>
    </rPh>
    <rPh sb="3" eb="5">
      <t>メイショウ</t>
    </rPh>
    <rPh sb="8" eb="11">
      <t>ショウガクキン</t>
    </rPh>
    <phoneticPr fontId="6"/>
  </si>
  <si>
    <t>日本学生支援機構の奨学金</t>
  </si>
  <si>
    <t>AAAA</t>
    <phoneticPr fontId="6"/>
  </si>
  <si>
    <t>例</t>
    <rPh sb="0" eb="1">
      <t>レイ</t>
    </rPh>
    <phoneticPr fontId="6"/>
  </si>
  <si>
    <t>年額</t>
    <rPh sb="0" eb="1">
      <t>ネン</t>
    </rPh>
    <rPh sb="1" eb="2">
      <t>ガク</t>
    </rPh>
    <phoneticPr fontId="6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</si>
  <si>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</si>
  <si>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</si>
  <si>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</si>
  <si>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</si>
  <si>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</si>
  <si>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</si>
  <si>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</si>
  <si>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</si>
  <si>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</si>
  <si>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</si>
  <si>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</si>
  <si>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6"/>
  </si>
  <si>
    <t>備考</t>
    <rPh sb="0" eb="2">
      <t>ビコウ</t>
    </rPh>
    <phoneticPr fontId="1"/>
  </si>
  <si>
    <t>補助対象額
(低額な方)</t>
    <rPh sb="0" eb="5">
      <t>ホジョタイショウガク</t>
    </rPh>
    <rPh sb="7" eb="9">
      <t>テイガク</t>
    </rPh>
    <rPh sb="10" eb="11">
      <t>ホウ</t>
    </rPh>
    <phoneticPr fontId="1"/>
  </si>
  <si>
    <t>返済額・支援額</t>
    <rPh sb="0" eb="3">
      <t>ヘンサイガク</t>
    </rPh>
    <rPh sb="4" eb="7">
      <t>シエンガク</t>
    </rPh>
    <phoneticPr fontId="6"/>
  </si>
  <si>
    <t>奨学金名称</t>
    <rPh sb="0" eb="3">
      <t>ショウガクキン</t>
    </rPh>
    <rPh sb="3" eb="5">
      <t>メイショウ</t>
    </rPh>
    <phoneticPr fontId="6"/>
  </si>
  <si>
    <t>補助対象職員</t>
    <rPh sb="0" eb="2">
      <t>ホジョ</t>
    </rPh>
    <rPh sb="2" eb="4">
      <t>タイショウ</t>
    </rPh>
    <rPh sb="4" eb="6">
      <t>ショクイン</t>
    </rPh>
    <phoneticPr fontId="6"/>
  </si>
  <si>
    <t>№</t>
    <phoneticPr fontId="6"/>
  </si>
  <si>
    <t>（単位：円）</t>
    <rPh sb="1" eb="3">
      <t>タンイ</t>
    </rPh>
    <rPh sb="4" eb="5">
      <t>エン</t>
    </rPh>
    <phoneticPr fontId="6"/>
  </si>
  <si>
    <t>←非表示にする行</t>
    <rPh sb="1" eb="4">
      <t>ヒヒョウジ</t>
    </rPh>
    <rPh sb="7" eb="8">
      <t>ギョウ</t>
    </rPh>
    <phoneticPr fontId="6"/>
  </si>
  <si>
    <t>補助額</t>
    <rPh sb="0" eb="2">
      <t>ホジョ</t>
    </rPh>
    <rPh sb="2" eb="3">
      <t>ガク</t>
    </rPh>
    <phoneticPr fontId="6"/>
  </si>
  <si>
    <t>補助上限額</t>
    <rPh sb="0" eb="2">
      <t>ホジョ</t>
    </rPh>
    <rPh sb="2" eb="4">
      <t>ジョウゲン</t>
    </rPh>
    <rPh sb="4" eb="5">
      <t>ガク</t>
    </rPh>
    <phoneticPr fontId="6"/>
  </si>
  <si>
    <t>補助率</t>
    <rPh sb="0" eb="2">
      <t>ホジョ</t>
    </rPh>
    <rPh sb="2" eb="3">
      <t>リツ</t>
    </rPh>
    <phoneticPr fontId="6"/>
  </si>
  <si>
    <t>補助対象額
合計</t>
    <rPh sb="0" eb="5">
      <t>ホジョタイショウガク</t>
    </rPh>
    <rPh sb="6" eb="8">
      <t>ゴウケイ</t>
    </rPh>
    <phoneticPr fontId="1"/>
  </si>
  <si>
    <t>計</t>
    <rPh sb="0" eb="1">
      <t>ケイ</t>
    </rPh>
    <phoneticPr fontId="1"/>
  </si>
  <si>
    <t>奨学金返還支援</t>
    <rPh sb="0" eb="7">
      <t>ショウガクキンヘンカンシエン</t>
    </rPh>
    <phoneticPr fontId="1"/>
  </si>
  <si>
    <t>（単位：円）</t>
    <rPh sb="1" eb="3">
      <t>タンイ</t>
    </rPh>
    <rPh sb="4" eb="5">
      <t>エン</t>
    </rPh>
    <phoneticPr fontId="1"/>
  </si>
  <si>
    <t>名目</t>
    <rPh sb="0" eb="2">
      <t>メイモク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</si>
  <si>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</si>
  <si>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</si>
  <si>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</si>
  <si>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</si>
  <si>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</si>
  <si>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</si>
  <si>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</si>
  <si>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</si>
  <si>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</si>
  <si>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</si>
  <si>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</si>
  <si>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</si>
  <si>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</si>
  <si>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収入</t>
    <rPh sb="0" eb="2">
      <t>シュウニュウ</t>
    </rPh>
    <phoneticPr fontId="1"/>
  </si>
  <si>
    <t>福岡市補助金</t>
    <rPh sb="0" eb="3">
      <t>フクオカシ</t>
    </rPh>
    <rPh sb="3" eb="6">
      <t>ホジョキン</t>
    </rPh>
    <phoneticPr fontId="1"/>
  </si>
  <si>
    <t>支出</t>
    <rPh sb="0" eb="2">
      <t>シシュツ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</si>
  <si>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</si>
  <si>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様式第７－２号</t>
    <rPh sb="0" eb="2">
      <t>ヨウシキ</t>
    </rPh>
    <rPh sb="2" eb="3">
      <t>ダイ</t>
    </rPh>
    <rPh sb="6" eb="7">
      <t>ゴウ</t>
    </rPh>
    <phoneticPr fontId="6"/>
  </si>
  <si>
    <r>
      <t>様式第</t>
    </r>
    <r>
      <rPr>
        <sz val="11"/>
        <rFont val="ＭＳ Ｐゴシック"/>
        <family val="3"/>
        <charset val="128"/>
      </rPr>
      <t>７－３号</t>
    </r>
    <rPh sb="0" eb="2">
      <t>ヨウシキ</t>
    </rPh>
    <rPh sb="2" eb="3">
      <t>ダイ</t>
    </rPh>
    <rPh sb="6" eb="7">
      <t>ゴウ</t>
    </rPh>
    <phoneticPr fontId="1"/>
  </si>
  <si>
    <t>名称</t>
    <rPh sb="0" eb="2">
      <t>メイショウ</t>
    </rPh>
    <phoneticPr fontId="6"/>
  </si>
  <si>
    <t>名称：</t>
    <rPh sb="0" eb="2">
      <t>メイショウ</t>
    </rPh>
    <phoneticPr fontId="1"/>
  </si>
  <si>
    <t>自己資金等</t>
    <rPh sb="0" eb="4">
      <t>ジコシキン</t>
    </rPh>
    <rPh sb="4" eb="5">
      <t>トウ</t>
    </rPh>
    <phoneticPr fontId="1"/>
  </si>
  <si>
    <t>令和７年度　奨学金返還支援補助金報告調書</t>
    <rPh sb="0" eb="2">
      <t>レイワ</t>
    </rPh>
    <rPh sb="9" eb="11">
      <t>ヘンカン</t>
    </rPh>
    <rPh sb="16" eb="18">
      <t>ホウコク</t>
    </rPh>
    <phoneticPr fontId="6"/>
  </si>
  <si>
    <r>
      <t>令和</t>
    </r>
    <r>
      <rPr>
        <b/>
        <sz val="18"/>
        <color rgb="FFC00000"/>
        <rFont val="ＭＳ 明朝"/>
        <family val="1"/>
        <charset val="128"/>
      </rPr>
      <t>７</t>
    </r>
    <r>
      <rPr>
        <b/>
        <sz val="18"/>
        <rFont val="ＭＳ 明朝"/>
        <family val="1"/>
        <charset val="128"/>
      </rPr>
      <t>年度　奨学金返還支援補助金報告調書</t>
    </r>
    <rPh sb="0" eb="2">
      <t>レイワ</t>
    </rPh>
    <rPh sb="9" eb="11">
      <t>ヘンカン</t>
    </rPh>
    <rPh sb="16" eb="18">
      <t>ホウコク</t>
    </rPh>
    <phoneticPr fontId="6"/>
  </si>
  <si>
    <t>株式会社○○</t>
    <rPh sb="0" eb="4">
      <t>カブシキガイシャ</t>
    </rPh>
    <phoneticPr fontId="1"/>
  </si>
  <si>
    <t>返還額・支援額</t>
    <rPh sb="4" eb="7">
      <t>シエンガク</t>
    </rPh>
    <phoneticPr fontId="6"/>
  </si>
  <si>
    <t>本人の返還額</t>
    <rPh sb="0" eb="2">
      <t>ホンニン</t>
    </rPh>
    <phoneticPr fontId="1"/>
  </si>
  <si>
    <t>山田　太郎</t>
    <rPh sb="0" eb="2">
      <t>ヤマダ</t>
    </rPh>
    <rPh sb="3" eb="5">
      <t>タロウ</t>
    </rPh>
    <phoneticPr fontId="1"/>
  </si>
  <si>
    <t>山田　花子</t>
    <rPh sb="0" eb="2">
      <t>ヤマダ</t>
    </rPh>
    <rPh sb="3" eb="5">
      <t>ハナコ</t>
    </rPh>
    <phoneticPr fontId="1"/>
  </si>
  <si>
    <t>福岡　市子</t>
    <rPh sb="3" eb="5">
      <t>イチコ</t>
    </rPh>
    <phoneticPr fontId="1"/>
  </si>
  <si>
    <t>毎月の返還分と、６か月毎(7月・1月)の返還分あり</t>
    <rPh sb="0" eb="2">
      <t>マイツキ</t>
    </rPh>
    <rPh sb="3" eb="5">
      <t>ヘンカン</t>
    </rPh>
    <rPh sb="5" eb="6">
      <t>ブン</t>
    </rPh>
    <rPh sb="10" eb="11">
      <t>ゲツ</t>
    </rPh>
    <rPh sb="11" eb="12">
      <t>ゴト</t>
    </rPh>
    <rPh sb="14" eb="15">
      <t>ガツ</t>
    </rPh>
    <rPh sb="17" eb="18">
      <t>ガツ</t>
    </rPh>
    <rPh sb="22" eb="23">
      <t>ブン</t>
    </rPh>
    <phoneticPr fontId="1"/>
  </si>
  <si>
    <t>博多　区民</t>
    <rPh sb="3" eb="4">
      <t>ク</t>
    </rPh>
    <rPh sb="4" eb="5">
      <t>ミン</t>
    </rPh>
    <phoneticPr fontId="1"/>
  </si>
  <si>
    <t>あしなが育英会の奨学金</t>
  </si>
  <si>
    <t>令和７年１２月に返還完了</t>
    <rPh sb="0" eb="2">
      <t>レイワ</t>
    </rPh>
    <rPh sb="3" eb="4">
      <t>ネン</t>
    </rPh>
    <rPh sb="6" eb="7">
      <t>ガツ</t>
    </rPh>
    <rPh sb="10" eb="12">
      <t>カンリョウ</t>
    </rPh>
    <phoneticPr fontId="1"/>
  </si>
  <si>
    <t>天神　愛子</t>
    <phoneticPr fontId="1"/>
  </si>
  <si>
    <t>地方公共団体の奨学資金・育英資金</t>
  </si>
  <si>
    <t>令和７年８月から返還開始</t>
    <rPh sb="0" eb="2">
      <t>レイワ</t>
    </rPh>
    <rPh sb="3" eb="4">
      <t>ネン</t>
    </rPh>
    <rPh sb="5" eb="6">
      <t>ガツ</t>
    </rPh>
    <rPh sb="10" eb="12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</si>
</sst>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▲ &quot;#,##0"/>
    <numFmt numFmtId="177" formatCode="&quot;⇒&quot;#,##0&quot;円&quot;;&quot;▲ &quot;#,##0&quot;円&quot;"/>
    <numFmt numFmtId="178" formatCode="#,##0&quot;円&quot;;&quot;▲ &quot;#,##0&quot;円&quot;"/>
    <numFmt numFmtId="179" formatCode="0.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8"/>
      <color rgb="FFC00000"/>
      <name val="ＭＳ 明朝"/>
      <family val="1"/>
      <charset val="128"/>
    </font>
    <font>
      <sz val="12"/>
      <color rgb="FFC0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8"/>
      <color rgb="FFC00000"/>
      <name val="ＭＳ 明朝"/>
      <family val="1"/>
      <charset val="128"/>
    </font>
    <font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246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176" fontId="2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176" fontId="2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0" applyFont="1" applyFill="1" applyBorder="1" applyAlignment="1" applyProtection="1">
      <alignment horizontal="left" vertical="center" shrinkToFit="1"/>
      <protection locked="0"/>
    </xf>
    <xf numFmtId="176" fontId="9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>
      <alignment vertical="center"/>
    </xf>
    <xf numFmtId="0" fontId="0" fillId="4" borderId="0" xfId="0" applyFill="1">
      <alignment vertical="center"/>
    </xf>
    <xf numFmtId="0" fontId="5" fillId="4" borderId="3" xfId="0" applyFont="1" applyFill="1" applyBorder="1" applyAlignment="1" applyProtection="1">
      <alignment horizontal="right" vertical="center" shrinkToFit="1"/>
      <protection locked="0"/>
    </xf>
    <xf numFmtId="2" fontId="5" fillId="4" borderId="26" xfId="0" applyNumberFormat="1" applyFont="1" applyFill="1" applyBorder="1" applyAlignment="1" applyProtection="1">
      <alignment horizontal="right" vertical="center" shrinkToFit="1"/>
      <protection locked="0"/>
    </xf>
    <xf numFmtId="178" fontId="2" fillId="4" borderId="28" xfId="0" applyNumberFormat="1" applyFont="1" applyFill="1" applyBorder="1" applyAlignment="1" applyProtection="1">
      <alignment vertical="center" wrapText="1" shrinkToFit="1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 applyProtection="1">
      <alignment horizontal="center" vertical="top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Protection="1">
      <alignment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>
      <alignment vertical="center"/>
    </xf>
    <xf numFmtId="176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41" fontId="0" fillId="5" borderId="37" xfId="0" applyNumberFormat="1" applyFill="1" applyBorder="1" applyAlignment="1">
      <alignment vertical="center" shrinkToFit="1"/>
    </xf>
    <xf numFmtId="41" fontId="0" fillId="5" borderId="39" xfId="0" applyNumberFormat="1" applyFill="1" applyBorder="1" applyAlignment="1">
      <alignment vertical="center" shrinkToFit="1"/>
    </xf>
    <xf numFmtId="41" fontId="0" fillId="5" borderId="41" xfId="0" applyNumberFormat="1" applyFill="1" applyBorder="1" applyAlignment="1">
      <alignment vertical="center" shrinkToFit="1"/>
    </xf>
    <xf numFmtId="41" fontId="0" fillId="5" borderId="42" xfId="0" applyNumberFormat="1" applyFill="1" applyBorder="1" applyAlignment="1">
      <alignment vertical="center" shrinkToFit="1"/>
    </xf>
    <xf numFmtId="41" fontId="0" fillId="5" borderId="44" xfId="0" applyNumberFormat="1" applyFill="1" applyBorder="1" applyAlignment="1">
      <alignment vertical="center" shrinkToFit="1"/>
    </xf>
    <xf numFmtId="0" fontId="0" fillId="5" borderId="33" xfId="0" applyFill="1" applyBorder="1" applyAlignment="1">
      <alignment horizontal="right" vertical="center"/>
    </xf>
    <xf numFmtId="41" fontId="0" fillId="5" borderId="33" xfId="0" applyNumberFormat="1" applyFill="1" applyBorder="1" applyAlignment="1">
      <alignment vertical="center" shrinkToFit="1"/>
    </xf>
    <xf numFmtId="176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Border="1">
      <alignment vertical="center"/>
    </xf>
    <xf numFmtId="0" fontId="5" fillId="5" borderId="18" xfId="0" applyFont="1" applyFill="1" applyBorder="1" applyAlignment="1" applyProtection="1">
      <alignment horizontal="right" vertical="center" shrinkToFit="1"/>
      <protection locked="0"/>
    </xf>
    <xf numFmtId="0" fontId="5" fillId="5" borderId="23" xfId="0" applyFont="1" applyFill="1" applyBorder="1" applyAlignment="1" applyProtection="1">
      <alignment horizontal="right" vertical="center" shrinkToFit="1"/>
      <protection locked="0"/>
    </xf>
    <xf numFmtId="41" fontId="0" fillId="7" borderId="31" xfId="0" applyNumberFormat="1" applyFill="1" applyBorder="1" applyAlignment="1">
      <alignment vertical="center" shrinkToFit="1"/>
    </xf>
    <xf numFmtId="41" fontId="0" fillId="7" borderId="28" xfId="0" applyNumberFormat="1" applyFill="1" applyBorder="1" applyAlignment="1">
      <alignment vertical="center" shrinkToFit="1"/>
    </xf>
    <xf numFmtId="41" fontId="0" fillId="7" borderId="1" xfId="0" applyNumberFormat="1" applyFill="1" applyBorder="1" applyAlignment="1">
      <alignment vertical="center" shrinkToFit="1"/>
    </xf>
    <xf numFmtId="176" fontId="7" fillId="7" borderId="10" xfId="0" applyNumberFormat="1" applyFont="1" applyFill="1" applyBorder="1" applyAlignment="1" applyProtection="1">
      <alignment horizontal="right" vertical="center" shrinkToFit="1"/>
      <protection locked="0"/>
    </xf>
    <xf numFmtId="176" fontId="7" fillId="8" borderId="1" xfId="0" applyNumberFormat="1" applyFont="1" applyFill="1" applyBorder="1" applyAlignment="1" applyProtection="1">
      <alignment horizontal="right" vertical="center" shrinkToFit="1"/>
      <protection locked="0"/>
    </xf>
    <xf numFmtId="176" fontId="7" fillId="7" borderId="45" xfId="0" applyNumberFormat="1" applyFont="1" applyFill="1" applyBorder="1" applyAlignment="1" applyProtection="1">
      <alignment horizontal="right" vertical="center" shrinkToFit="1"/>
      <protection locked="0"/>
    </xf>
    <xf numFmtId="0" fontId="23" fillId="7" borderId="28" xfId="0" applyFont="1" applyFill="1" applyBorder="1" applyAlignment="1">
      <alignment vertical="center" shrinkToFit="1"/>
    </xf>
    <xf numFmtId="0" fontId="0" fillId="9" borderId="28" xfId="0" applyFill="1" applyBorder="1">
      <alignment vertical="center"/>
    </xf>
    <xf numFmtId="41" fontId="0" fillId="9" borderId="28" xfId="0" applyNumberFormat="1" applyFill="1" applyBorder="1" applyAlignment="1">
      <alignment vertical="center" shrinkToFit="1"/>
    </xf>
    <xf numFmtId="0" fontId="0" fillId="9" borderId="40" xfId="0" applyFill="1" applyBorder="1">
      <alignment vertical="center"/>
    </xf>
    <xf numFmtId="41" fontId="0" fillId="9" borderId="40" xfId="0" applyNumberFormat="1" applyFill="1" applyBorder="1" applyAlignment="1">
      <alignment vertical="center" shrinkToFit="1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left" vertical="center" wrapText="1"/>
      <protection locked="0"/>
    </xf>
    <xf numFmtId="0" fontId="8" fillId="7" borderId="2" xfId="0" applyFont="1" applyFill="1" applyBorder="1" applyAlignment="1" applyProtection="1">
      <alignment horizontal="left" vertical="center" wrapText="1"/>
      <protection locked="0"/>
    </xf>
    <xf numFmtId="176" fontId="2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8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3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176" fontId="2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176" fontId="9" fillId="0" borderId="8" xfId="0" applyNumberFormat="1" applyFont="1" applyFill="1" applyBorder="1" applyAlignment="1" applyProtection="1">
      <alignment horizontal="left" vertical="top" shrinkToFit="1"/>
      <protection locked="0"/>
    </xf>
    <xf numFmtId="176" fontId="9" fillId="0" borderId="2" xfId="0" applyNumberFormat="1" applyFont="1" applyFill="1" applyBorder="1" applyAlignment="1" applyProtection="1">
      <alignment horizontal="left" vertical="top" shrinkToFit="1"/>
      <protection locked="0"/>
    </xf>
    <xf numFmtId="176" fontId="9" fillId="0" borderId="1" xfId="0" applyNumberFormat="1" applyFont="1" applyFill="1" applyBorder="1" applyAlignment="1" applyProtection="1">
      <alignment horizontal="left" vertical="top" shrinkToFi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178" fontId="2" fillId="5" borderId="25" xfId="0" applyNumberFormat="1" applyFont="1" applyFill="1" applyBorder="1" applyAlignment="1" applyProtection="1">
      <alignment horizontal="center" vertical="center" wrapText="1" shrinkToFit="1"/>
      <protection locked="0"/>
    </xf>
    <xf numFmtId="178" fontId="2" fillId="5" borderId="24" xfId="0" applyNumberFormat="1" applyFont="1" applyFill="1" applyBorder="1" applyAlignment="1" applyProtection="1">
      <alignment horizontal="center" vertical="center" wrapText="1" shrinkToFit="1"/>
      <protection locked="0"/>
    </xf>
    <xf numFmtId="177" fontId="11" fillId="5" borderId="22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5" fillId="0" borderId="3" xfId="0" applyFont="1" applyFill="1" applyBorder="1" applyAlignment="1" applyProtection="1">
      <alignment horizontal="center" vertical="top" wrapText="1" shrinkToFit="1"/>
      <protection locked="0"/>
    </xf>
    <xf numFmtId="0" fontId="5" fillId="0" borderId="2" xfId="0" applyFont="1" applyFill="1" applyBorder="1" applyAlignment="1" applyProtection="1">
      <alignment horizontal="center" vertical="top" wrapText="1" shrinkToFi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7" fillId="7" borderId="25" xfId="0" applyFont="1" applyFill="1" applyBorder="1" applyAlignment="1" applyProtection="1">
      <alignment horizontal="center" vertical="center" shrinkToFit="1"/>
      <protection locked="0"/>
    </xf>
    <xf numFmtId="0" fontId="17" fillId="7" borderId="29" xfId="0" applyFont="1" applyFill="1" applyBorder="1" applyAlignment="1" applyProtection="1">
      <alignment horizontal="center" vertical="center" shrinkToFit="1"/>
      <protection locked="0"/>
    </xf>
    <xf numFmtId="0" fontId="17" fillId="7" borderId="24" xfId="0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Fill="1" applyBorder="1" applyAlignment="1" applyProtection="1">
      <alignment horizontal="center" vertical="top"/>
      <protection locked="0"/>
    </xf>
    <xf numFmtId="0" fontId="8" fillId="0" borderId="28" xfId="0" applyFont="1" applyFill="1" applyBorder="1" applyAlignment="1" applyProtection="1">
      <alignment horizontal="center" vertical="center" wrapText="1" shrinkToFi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5" fillId="6" borderId="17" xfId="0" applyFont="1" applyFill="1" applyBorder="1" applyAlignment="1" applyProtection="1">
      <alignment horizontal="center" vertical="center" wrapText="1"/>
      <protection locked="0"/>
    </xf>
    <xf numFmtId="0" fontId="15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20" xfId="0" applyFont="1" applyFill="1" applyBorder="1" applyAlignment="1" applyProtection="1">
      <alignment horizontal="center" vertical="center" wrapText="1"/>
      <protection locked="0"/>
    </xf>
    <xf numFmtId="0" fontId="15" fillId="6" borderId="18" xfId="0" applyFont="1" applyFill="1" applyBorder="1" applyAlignment="1" applyProtection="1">
      <alignment horizontal="center" vertical="center" wrapText="1"/>
      <protection locked="0"/>
    </xf>
    <xf numFmtId="179" fontId="5" fillId="5" borderId="27" xfId="0" applyNumberFormat="1" applyFont="1" applyFill="1" applyBorder="1" applyAlignment="1" applyProtection="1">
      <alignment horizontal="center" vertical="center" wrapText="1"/>
      <protection locked="0"/>
    </xf>
    <xf numFmtId="179" fontId="5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9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25" fillId="7" borderId="25" xfId="0" applyFont="1" applyFill="1" applyBorder="1" applyAlignment="1" applyProtection="1">
      <alignment horizontal="center" vertical="center" shrinkToFit="1"/>
      <protection locked="0"/>
    </xf>
    <xf numFmtId="0" fontId="25" fillId="7" borderId="29" xfId="0" applyFont="1" applyFill="1" applyBorder="1" applyAlignment="1" applyProtection="1">
      <alignment horizontal="center" vertical="center" shrinkToFit="1"/>
      <protection locked="0"/>
    </xf>
    <xf numFmtId="0" fontId="25" fillId="7" borderId="2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top"/>
      <protection locked="0"/>
    </xf>
    <xf numFmtId="0" fontId="8" fillId="0" borderId="28" xfId="0" applyFont="1" applyBorder="1" applyAlignment="1" applyProtection="1">
      <alignment horizontal="center" vertical="center" wrapText="1" shrinkToFi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shrinkToFi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 shrinkToFit="1"/>
      <protection locked="0"/>
    </xf>
    <xf numFmtId="0" fontId="5" fillId="0" borderId="3" xfId="0" applyFont="1" applyBorder="1" applyAlignment="1" applyProtection="1">
      <alignment horizontal="center" vertical="top" wrapText="1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top" wrapText="1" shrinkToFi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176" fontId="2" fillId="0" borderId="10" xfId="0" applyNumberFormat="1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9" fillId="0" borderId="8" xfId="0" applyNumberFormat="1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 applyProtection="1">
      <alignment horizontal="right" vertical="center" shrinkToFit="1"/>
      <protection locked="0"/>
    </xf>
    <xf numFmtId="176" fontId="9" fillId="0" borderId="2" xfId="0" applyNumberFormat="1" applyFont="1" applyBorder="1" applyAlignment="1" applyProtection="1">
      <alignment horizontal="left" vertical="top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176" fontId="2" fillId="0" borderId="4" xfId="0" applyNumberFormat="1" applyFont="1" applyBorder="1" applyAlignment="1" applyProtection="1">
      <alignment horizontal="right" vertical="center" shrinkToFit="1"/>
      <protection locked="0"/>
    </xf>
    <xf numFmtId="176" fontId="2" fillId="0" borderId="6" xfId="0" applyNumberFormat="1" applyFont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 applyProtection="1">
      <alignment horizontal="left" vertical="top" shrinkToFit="1"/>
      <protection locked="0"/>
    </xf>
    <xf numFmtId="0" fontId="26" fillId="7" borderId="8" xfId="0" applyFont="1" applyFill="1" applyBorder="1" applyAlignment="1" applyProtection="1">
      <alignment horizontal="center" vertical="center"/>
      <protection locked="0"/>
    </xf>
    <xf numFmtId="0" fontId="27" fillId="7" borderId="8" xfId="0" applyFont="1" applyFill="1" applyBorder="1" applyAlignment="1" applyProtection="1">
      <alignment horizontal="left" vertical="center" wrapText="1"/>
      <protection locked="0"/>
    </xf>
    <xf numFmtId="176" fontId="26" fillId="7" borderId="10" xfId="0" applyNumberFormat="1" applyFont="1" applyFill="1" applyBorder="1" applyAlignment="1" applyProtection="1">
      <alignment horizontal="right" vertical="center" shrinkToFit="1"/>
      <protection locked="0"/>
    </xf>
    <xf numFmtId="176" fontId="26" fillId="0" borderId="8" xfId="0" applyNumberFormat="1" applyFont="1" applyBorder="1" applyAlignment="1" applyProtection="1">
      <alignment horizontal="center" vertical="center" shrinkToFit="1"/>
      <protection locked="0"/>
    </xf>
    <xf numFmtId="0" fontId="26" fillId="7" borderId="2" xfId="0" applyFont="1" applyFill="1" applyBorder="1" applyAlignment="1" applyProtection="1">
      <alignment horizontal="center" vertical="center"/>
      <protection locked="0"/>
    </xf>
    <xf numFmtId="0" fontId="27" fillId="7" borderId="2" xfId="0" applyFont="1" applyFill="1" applyBorder="1" applyAlignment="1" applyProtection="1">
      <alignment horizontal="left" vertical="center" wrapText="1"/>
      <protection locked="0"/>
    </xf>
    <xf numFmtId="176" fontId="26" fillId="10" borderId="1" xfId="0" applyNumberFormat="1" applyFont="1" applyFill="1" applyBorder="1" applyAlignment="1" applyProtection="1">
      <alignment horizontal="right" vertical="center" shrinkToFit="1"/>
      <protection locked="0"/>
    </xf>
    <xf numFmtId="176" fontId="26" fillId="0" borderId="2" xfId="0" applyNumberFormat="1" applyFont="1" applyBorder="1" applyAlignment="1" applyProtection="1">
      <alignment horizontal="center" vertical="center" shrinkToFit="1"/>
      <protection locked="0"/>
    </xf>
    <xf numFmtId="0" fontId="27" fillId="7" borderId="3" xfId="0" applyFont="1" applyFill="1" applyBorder="1" applyAlignment="1" applyProtection="1">
      <alignment horizontal="left" vertical="center" wrapText="1"/>
      <protection locked="0"/>
    </xf>
    <xf numFmtId="176" fontId="26" fillId="7" borderId="4" xfId="0" applyNumberFormat="1" applyFont="1" applyFill="1" applyBorder="1" applyAlignment="1" applyProtection="1">
      <alignment horizontal="right" vertical="center" shrinkToFit="1"/>
      <protection locked="0"/>
    </xf>
    <xf numFmtId="0" fontId="27" fillId="7" borderId="1" xfId="0" applyFont="1" applyFill="1" applyBorder="1" applyAlignment="1" applyProtection="1">
      <alignment horizontal="left" vertical="center" wrapText="1"/>
      <protection locked="0"/>
    </xf>
    <xf numFmtId="176" fontId="26" fillId="0" borderId="1" xfId="0" applyNumberFormat="1" applyFont="1" applyBorder="1" applyAlignment="1" applyProtection="1">
      <alignment horizontal="center" vertical="center" shrinkToFit="1"/>
      <protection locked="0"/>
    </xf>
    <xf numFmtId="176" fontId="2" fillId="0" borderId="14" xfId="0" applyNumberFormat="1" applyFont="1" applyBorder="1" applyAlignment="1" applyProtection="1">
      <alignment horizontal="right" vertical="center" shrinkToFit="1"/>
      <protection locked="0"/>
    </xf>
    <xf numFmtId="176" fontId="26" fillId="7" borderId="45" xfId="0" applyNumberFormat="1" applyFont="1" applyFill="1" applyBorder="1" applyAlignment="1" applyProtection="1">
      <alignment horizontal="right" vertical="center" shrinkToFit="1"/>
      <protection locked="0"/>
    </xf>
    <xf numFmtId="176" fontId="26" fillId="0" borderId="8" xfId="0" applyNumberFormat="1" applyFont="1" applyBorder="1" applyAlignment="1" applyProtection="1">
      <alignment horizontal="left" vertical="top" wrapText="1" shrinkToFit="1"/>
      <protection locked="0"/>
    </xf>
    <xf numFmtId="176" fontId="26" fillId="0" borderId="2" xfId="0" applyNumberFormat="1" applyFont="1" applyBorder="1" applyAlignment="1" applyProtection="1">
      <alignment horizontal="left" vertical="top" shrinkToFit="1"/>
      <protection locked="0"/>
    </xf>
    <xf numFmtId="176" fontId="26" fillId="0" borderId="1" xfId="0" applyNumberFormat="1" applyFont="1" applyBorder="1" applyAlignment="1" applyProtection="1">
      <alignment horizontal="left" vertical="top" shrinkToFit="1"/>
      <protection locked="0"/>
    </xf>
    <xf numFmtId="176" fontId="26" fillId="0" borderId="8" xfId="0" applyNumberFormat="1" applyFont="1" applyBorder="1" applyAlignment="1" applyProtection="1">
      <alignment horizontal="left" vertical="top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6" fillId="7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8" fillId="7" borderId="19" xfId="0" applyFont="1" applyFill="1" applyBorder="1" applyAlignment="1">
      <alignment horizontal="left" vertical="center"/>
    </xf>
    <xf numFmtId="0" fontId="29" fillId="9" borderId="35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41" fontId="23" fillId="7" borderId="31" xfId="0" applyNumberFormat="1" applyFont="1" applyFill="1" applyBorder="1" applyAlignment="1">
      <alignment vertical="center" shrinkToFit="1"/>
    </xf>
    <xf numFmtId="41" fontId="29" fillId="11" borderId="37" xfId="0" applyNumberFormat="1" applyFont="1" applyFill="1" applyBorder="1" applyAlignment="1">
      <alignment vertical="center" shrinkToFit="1"/>
    </xf>
    <xf numFmtId="41" fontId="23" fillId="7" borderId="28" xfId="0" applyNumberFormat="1" applyFont="1" applyFill="1" applyBorder="1" applyAlignment="1">
      <alignment vertical="center" shrinkToFit="1"/>
    </xf>
    <xf numFmtId="0" fontId="28" fillId="7" borderId="28" xfId="0" applyFont="1" applyFill="1" applyBorder="1" applyAlignment="1">
      <alignment vertical="center" shrinkToFit="1"/>
    </xf>
    <xf numFmtId="41" fontId="28" fillId="7" borderId="28" xfId="0" applyNumberFormat="1" applyFont="1" applyFill="1" applyBorder="1" applyAlignment="1">
      <alignment vertical="center" shrinkToFit="1"/>
    </xf>
    <xf numFmtId="0" fontId="28" fillId="7" borderId="40" xfId="0" applyFont="1" applyFill="1" applyBorder="1" applyAlignment="1">
      <alignment vertical="center" shrinkToFit="1"/>
    </xf>
    <xf numFmtId="41" fontId="28" fillId="7" borderId="40" xfId="0" applyNumberFormat="1" applyFont="1" applyFill="1" applyBorder="1" applyAlignment="1">
      <alignment vertical="center" shrinkToFit="1"/>
    </xf>
    <xf numFmtId="41" fontId="29" fillId="5" borderId="42" xfId="0" applyNumberFormat="1" applyFont="1" applyFill="1" applyBorder="1" applyAlignment="1">
      <alignment vertical="center" shrinkToFit="1"/>
    </xf>
    <xf numFmtId="0" fontId="0" fillId="0" borderId="1" xfId="0" applyBorder="1">
      <alignment vertical="center"/>
    </xf>
    <xf numFmtId="41" fontId="23" fillId="7" borderId="1" xfId="0" applyNumberFormat="1" applyFont="1" applyFill="1" applyBorder="1" applyAlignment="1">
      <alignment vertical="center" shrinkToFit="1"/>
    </xf>
    <xf numFmtId="0" fontId="29" fillId="12" borderId="33" xfId="0" applyFont="1" applyFill="1" applyBorder="1" applyAlignment="1">
      <alignment horizontal="right" vertical="center"/>
    </xf>
    <xf numFmtId="41" fontId="0" fillId="12" borderId="33" xfId="0" applyNumberFormat="1" applyFill="1" applyBorder="1" applyAlignment="1">
      <alignment vertical="center" shrinkToFit="1"/>
    </xf>
    <xf numFmtId="41" fontId="0" fillId="5" borderId="33" xfId="0" applyNumberFormat="1" applyFill="1" applyBorder="1" applyAlignment="1">
      <alignment horizontal="right" vertical="center" shrinkToFit="1"/>
    </xf>
    <xf numFmtId="41" fontId="29" fillId="5" borderId="42" xfId="0" applyNumberFormat="1" applyFont="1" applyFill="1" applyBorder="1" applyAlignment="1">
      <alignment horizontal="right" vertical="center" shrinkToFit="1"/>
    </xf>
    <xf numFmtId="0" fontId="2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9" fillId="9" borderId="0" xfId="0" applyFont="1" applyFill="1">
      <alignment vertical="center"/>
    </xf>
    <xf numFmtId="0" fontId="0" fillId="9" borderId="0" xfId="0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165365</xdr:colOff>
      <xdr:row>10</xdr:row>
      <xdr:rowOff>119062</xdr:rowOff>
    </xdr:from>
    <xdr:to>
      <xdr:col>19</xdr:col>
      <xdr:colOff>2119312</xdr:colOff>
      <xdr:row>13</xdr:row>
      <xdr:rowOff>202407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40145" y="2565082"/>
          <a:ext cx="1854887" cy="7234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繰上返済や返済免除等の期間があれば記載してください。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奨学金の種類が「その他」の場合は、具体的な名称を記載してください。</a:t>
          </a:r>
        </a:p>
      </xdr:txBody>
    </xdr:sp>
    <xdr:clientData/>
  </xdr:twoCellAnchor>
  <xdr:oneCellAnchor>
    <xdr:from>
      <xdr:col>0</xdr:col>
      <xdr:colOff>9525</xdr:colOff>
      <xdr:row>141</xdr:row>
      <xdr:rowOff>95250</xdr:rowOff>
    </xdr:from>
    <xdr:ext cx="6131720" cy="8013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259B18-B684-4665-900A-21DB3BBBD897}"/>
            </a:ext>
          </a:extLst>
        </xdr:cNvPr>
        <xdr:cNvSpPr txBox="1"/>
      </xdr:nvSpPr>
      <xdr:spPr>
        <a:xfrm>
          <a:off x="9525" y="24145875"/>
          <a:ext cx="6131720" cy="801373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対象従業員が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人を超える場合は、このシートをコピーして複製のうえ作成してください。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その場合の補助額は、各シートの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S10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セルに表示される補助額を合計してください。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補助額＝上限額となる場合は、それ以上の従業員分を記載する必要はありません。</a:t>
          </a:r>
          <a:endParaRPr lang="ja-JP" altLang="ja-JP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165365</xdr:colOff>
      <xdr:row>10</xdr:row>
      <xdr:rowOff>119062</xdr:rowOff>
    </xdr:from>
    <xdr:to>
      <xdr:col>19</xdr:col>
      <xdr:colOff>2119312</xdr:colOff>
      <xdr:row>13</xdr:row>
      <xdr:rowOff>202407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4982F14-03EE-4C4A-ABD6-298DA48BB544}"/>
            </a:ext>
          </a:extLst>
        </xdr:cNvPr>
        <xdr:cNvSpPr/>
      </xdr:nvSpPr>
      <xdr:spPr>
        <a:xfrm>
          <a:off x="11740145" y="2565082"/>
          <a:ext cx="1854887" cy="7234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lIns="72000" tIns="0" rIns="72000" bIns="0" rtlCol="0" anchor="ctr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繰上返済や返済免除等の期間があれば記載してください。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奨学金の種類が「その他」の場合は、具体的な名称を記載してください。</a:t>
          </a:r>
        </a:p>
      </xdr:txBody>
    </xdr:sp>
    <xdr:clientData/>
  </xdr:twoCellAnchor>
  <xdr:oneCellAnchor>
    <xdr:from>
      <xdr:col>1</xdr:col>
      <xdr:colOff>38100</xdr:colOff>
      <xdr:row>1</xdr:row>
      <xdr:rowOff>38100</xdr:rowOff>
    </xdr:from>
    <xdr:ext cx="877163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039B9-2C85-4CDF-9E27-A6CCB80F4ABB}"/>
            </a:ext>
          </a:extLst>
        </xdr:cNvPr>
        <xdr:cNvSpPr txBox="1"/>
      </xdr:nvSpPr>
      <xdr:spPr>
        <a:xfrm>
          <a:off x="160020" y="243840"/>
          <a:ext cx="877163" cy="392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記載例</a:t>
          </a:r>
        </a:p>
      </xdr:txBody>
    </xdr:sp>
    <xdr:clientData/>
  </xdr:oneCellAnchor>
  <xdr:oneCellAnchor>
    <xdr:from>
      <xdr:col>19</xdr:col>
      <xdr:colOff>128587</xdr:colOff>
      <xdr:row>21</xdr:row>
      <xdr:rowOff>69056</xdr:rowOff>
    </xdr:from>
    <xdr:ext cx="1776413" cy="49244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1C28DC-CE27-45BB-B636-17938A5D5B90}"/>
            </a:ext>
          </a:extLst>
        </xdr:cNvPr>
        <xdr:cNvSpPr txBox="1"/>
      </xdr:nvSpPr>
      <xdr:spPr>
        <a:xfrm>
          <a:off x="11703367" y="3559016"/>
          <a:ext cx="1776413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例：返還額の２分の１を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企業が支援した場合</a:t>
          </a:r>
        </a:p>
      </xdr:txBody>
    </xdr:sp>
    <xdr:clientData/>
  </xdr:oneCellAnchor>
  <xdr:oneCellAnchor>
    <xdr:from>
      <xdr:col>19</xdr:col>
      <xdr:colOff>135732</xdr:colOff>
      <xdr:row>27</xdr:row>
      <xdr:rowOff>80962</xdr:rowOff>
    </xdr:from>
    <xdr:ext cx="1769268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667FDAC-38FD-4AF1-874A-D8946A39939B}"/>
            </a:ext>
          </a:extLst>
        </xdr:cNvPr>
        <xdr:cNvSpPr txBox="1"/>
      </xdr:nvSpPr>
      <xdr:spPr>
        <a:xfrm>
          <a:off x="11710512" y="4713922"/>
          <a:ext cx="1769268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例：返還額の全額を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企業が支援した場合</a:t>
          </a:r>
        </a:p>
      </xdr:txBody>
    </xdr:sp>
    <xdr:clientData/>
  </xdr:oneCellAnchor>
  <xdr:oneCellAnchor>
    <xdr:from>
      <xdr:col>19</xdr:col>
      <xdr:colOff>126207</xdr:colOff>
      <xdr:row>34</xdr:row>
      <xdr:rowOff>85725</xdr:rowOff>
    </xdr:from>
    <xdr:ext cx="1797843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264783-07D5-4500-BE70-D214A2C1124A}"/>
            </a:ext>
          </a:extLst>
        </xdr:cNvPr>
        <xdr:cNvSpPr txBox="1"/>
      </xdr:nvSpPr>
      <xdr:spPr>
        <a:xfrm>
          <a:off x="11700987" y="6052185"/>
          <a:ext cx="1797843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例：月賦分と半年賦分の返還を支援した場合</a:t>
          </a:r>
        </a:p>
      </xdr:txBody>
    </xdr:sp>
    <xdr:clientData/>
  </xdr:oneCellAnchor>
  <xdr:oneCellAnchor>
    <xdr:from>
      <xdr:col>19</xdr:col>
      <xdr:colOff>123826</xdr:colOff>
      <xdr:row>39</xdr:row>
      <xdr:rowOff>66675</xdr:rowOff>
    </xdr:from>
    <xdr:ext cx="1781174" cy="69249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52852D-F3AD-43CE-929D-9736DB550CE7}"/>
            </a:ext>
          </a:extLst>
        </xdr:cNvPr>
        <xdr:cNvSpPr txBox="1"/>
      </xdr:nvSpPr>
      <xdr:spPr>
        <a:xfrm>
          <a:off x="11698606" y="6985635"/>
          <a:ext cx="1781174" cy="69249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例：年度の途中で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返還および支援が終了した場合</a:t>
          </a:r>
        </a:p>
      </xdr:txBody>
    </xdr:sp>
    <xdr:clientData/>
  </xdr:oneCellAnchor>
  <xdr:oneCellAnchor>
    <xdr:from>
      <xdr:col>19</xdr:col>
      <xdr:colOff>114301</xdr:colOff>
      <xdr:row>45</xdr:row>
      <xdr:rowOff>161925</xdr:rowOff>
    </xdr:from>
    <xdr:ext cx="1800224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D8D416-A1A9-472A-A55B-7A9F35963F17}"/>
            </a:ext>
          </a:extLst>
        </xdr:cNvPr>
        <xdr:cNvSpPr txBox="1"/>
      </xdr:nvSpPr>
      <xdr:spPr>
        <a:xfrm>
          <a:off x="11689081" y="8223885"/>
          <a:ext cx="1800224" cy="49244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例：年度の途中で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支援が開始した場合</a:t>
          </a:r>
        </a:p>
      </xdr:txBody>
    </xdr:sp>
    <xdr:clientData/>
  </xdr:oneCellAnchor>
  <xdr:oneCellAnchor>
    <xdr:from>
      <xdr:col>1</xdr:col>
      <xdr:colOff>57150</xdr:colOff>
      <xdr:row>9</xdr:row>
      <xdr:rowOff>133350</xdr:rowOff>
    </xdr:from>
    <xdr:ext cx="8181975" cy="61647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28EAE91-3D06-41A2-BD55-9B5EE39EA0EB}"/>
            </a:ext>
          </a:extLst>
        </xdr:cNvPr>
        <xdr:cNvSpPr txBox="1"/>
      </xdr:nvSpPr>
      <xdr:spPr>
        <a:xfrm>
          <a:off x="179070" y="1893570"/>
          <a:ext cx="8181975" cy="616476"/>
        </a:xfrm>
        <a:prstGeom prst="rect">
          <a:avLst/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0">
              <a:solidFill>
                <a:srgbClr val="FF0000"/>
              </a:solidFill>
            </a:rPr>
            <a:t>支援対象者（従業員）ごとに、令和７年４月から令和８年３月までの期間における</a:t>
          </a:r>
          <a:r>
            <a:rPr kumimoji="1" lang="ja-JP" altLang="en-US" sz="1200" b="1" u="sng">
              <a:solidFill>
                <a:srgbClr val="FF0000"/>
              </a:solidFill>
            </a:rPr>
            <a:t>本人の返還額と事業者の支援額の実績額</a:t>
          </a:r>
          <a:r>
            <a:rPr kumimoji="1" lang="ja-JP" altLang="en-US" sz="1200" b="0">
              <a:solidFill>
                <a:srgbClr val="FF0000"/>
              </a:solidFill>
            </a:rPr>
            <a:t>を入力して補助金報告調書を作成してください。</a:t>
          </a:r>
          <a:endParaRPr kumimoji="1" lang="en-US" altLang="ja-JP" sz="1200" b="0">
            <a:solidFill>
              <a:srgbClr val="FF0000"/>
            </a:solidFill>
          </a:endParaRPr>
        </a:p>
      </xdr:txBody>
    </xdr:sp>
    <xdr:clientData/>
  </xdr:oneCellAnchor>
  <xdr:twoCellAnchor>
    <xdr:from>
      <xdr:col>13</xdr:col>
      <xdr:colOff>460184</xdr:colOff>
      <xdr:row>8</xdr:row>
      <xdr:rowOff>324625</xdr:rowOff>
    </xdr:from>
    <xdr:to>
      <xdr:col>20</xdr:col>
      <xdr:colOff>33466</xdr:colOff>
      <xdr:row>9</xdr:row>
      <xdr:rowOff>171615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8E96FC2D-BAA0-4209-A30B-1B1C69AD4869}"/>
            </a:ext>
          </a:extLst>
        </xdr:cNvPr>
        <xdr:cNvSpPr/>
      </xdr:nvSpPr>
      <xdr:spPr>
        <a:xfrm rot="5400000">
          <a:off x="10960850" y="-734861"/>
          <a:ext cx="243230" cy="5090162"/>
        </a:xfrm>
        <a:prstGeom prst="rightBrac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303358</xdr:colOff>
      <xdr:row>9</xdr:row>
      <xdr:rowOff>128643</xdr:rowOff>
    </xdr:from>
    <xdr:ext cx="2339340" cy="32868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7A7A39-500D-461F-86F3-31DD729DE442}"/>
            </a:ext>
          </a:extLst>
        </xdr:cNvPr>
        <xdr:cNvSpPr txBox="1"/>
      </xdr:nvSpPr>
      <xdr:spPr>
        <a:xfrm>
          <a:off x="9957898" y="1888863"/>
          <a:ext cx="2339340" cy="328680"/>
        </a:xfrm>
        <a:prstGeom prst="rect">
          <a:avLst/>
        </a:prstGeom>
        <a:solidFill>
          <a:schemeClr val="bg1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b="1">
              <a:effectLst/>
              <a:latin typeface="+mn-ea"/>
              <a:ea typeface="+mn-ea"/>
            </a:rPr>
            <a:t>自動で計算されます（入力不要）</a:t>
          </a:r>
          <a:endParaRPr lang="ja-JP" altLang="ja-JP" b="1"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15</xdr:col>
      <xdr:colOff>504825</xdr:colOff>
      <xdr:row>0</xdr:row>
      <xdr:rowOff>28575</xdr:rowOff>
    </xdr:from>
    <xdr:to>
      <xdr:col>19</xdr:col>
      <xdr:colOff>1833730</xdr:colOff>
      <xdr:row>4</xdr:row>
      <xdr:rowOff>160692</xdr:rowOff>
    </xdr:to>
    <xdr:sp macro="" textlink="">
      <xdr:nvSpPr>
        <xdr:cNvPr id="12" name="角丸四角形吹き出し 20">
          <a:extLst>
            <a:ext uri="{FF2B5EF4-FFF2-40B4-BE49-F238E27FC236}">
              <a16:creationId xmlns:a16="http://schemas.microsoft.com/office/drawing/2014/main" id="{097CE130-3981-4740-95EE-7B15CFB6CA3D}"/>
            </a:ext>
          </a:extLst>
        </xdr:cNvPr>
        <xdr:cNvSpPr/>
      </xdr:nvSpPr>
      <xdr:spPr>
        <a:xfrm>
          <a:off x="9633585" y="28575"/>
          <a:ext cx="3774925" cy="817917"/>
        </a:xfrm>
        <a:prstGeom prst="wedgeRoundRectCallout">
          <a:avLst>
            <a:gd name="adj1" fmla="val -712"/>
            <a:gd name="adj2" fmla="val 88437"/>
            <a:gd name="adj3" fmla="val 16667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算出された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補助額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、補助金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実績報告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書（様式第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号）の「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補助金の精算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額」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欄へ記載。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</xdr:colOff>
      <xdr:row>2</xdr:row>
      <xdr:rowOff>22860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88078-5F75-4A36-8814-E99ADB08C1C2}"/>
            </a:ext>
          </a:extLst>
        </xdr:cNvPr>
        <xdr:cNvSpPr txBox="1"/>
      </xdr:nvSpPr>
      <xdr:spPr>
        <a:xfrm>
          <a:off x="106680" y="358140"/>
          <a:ext cx="646331" cy="2924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記載例</a:t>
          </a:r>
        </a:p>
      </xdr:txBody>
    </xdr:sp>
    <xdr:clientData/>
  </xdr:oneCellAnchor>
  <xdr:oneCellAnchor>
    <xdr:from>
      <xdr:col>1</xdr:col>
      <xdr:colOff>225287</xdr:colOff>
      <xdr:row>16</xdr:row>
      <xdr:rowOff>99391</xdr:rowOff>
    </xdr:from>
    <xdr:ext cx="8971721" cy="5643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51C1DA-35CD-4CD6-8A4C-A0E534F8468D}"/>
            </a:ext>
          </a:extLst>
        </xdr:cNvPr>
        <xdr:cNvSpPr txBox="1"/>
      </xdr:nvSpPr>
      <xdr:spPr>
        <a:xfrm>
          <a:off x="301487" y="3680791"/>
          <a:ext cx="8971721" cy="564385"/>
        </a:xfrm>
        <a:prstGeom prst="rect">
          <a:avLst/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rgbClr val="FF0000"/>
              </a:solidFill>
            </a:rPr>
            <a:t>（様式第７－２号）令和７年度奨学金返還支援補助金報告調書を踏まえ、</a:t>
          </a:r>
          <a:r>
            <a:rPr kumimoji="1" lang="ja-JP" altLang="en-US" sz="1100" b="1" u="sng">
              <a:solidFill>
                <a:srgbClr val="FF0000"/>
              </a:solidFill>
            </a:rPr>
            <a:t>補助事業における収支決算（４月～３月）</a:t>
          </a:r>
          <a:r>
            <a:rPr kumimoji="1" lang="ja-JP" altLang="en-US" sz="1100" b="0">
              <a:solidFill>
                <a:srgbClr val="FF0000"/>
              </a:solidFill>
            </a:rPr>
            <a:t>を作成してください。</a:t>
          </a:r>
          <a:endParaRPr kumimoji="1" lang="en-US" altLang="ja-JP" sz="1100" b="0">
            <a:solidFill>
              <a:srgbClr val="FF0000"/>
            </a:solidFill>
          </a:endParaRPr>
        </a:p>
        <a:p>
          <a:r>
            <a:rPr kumimoji="1" lang="ja-JP" altLang="en-US" sz="1100" b="0">
              <a:solidFill>
                <a:srgbClr val="FF0000"/>
              </a:solidFill>
            </a:rPr>
            <a:t>（収入の合計＝支出の合計）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V140"/>
  <sheetViews>
    <sheetView tabSelected="1" view="pageBreakPreview" zoomScale="80" zoomScaleNormal="100" zoomScaleSheetLayoutView="80" workbookViewId="0">
      <selection activeCell="O10" sqref="O10"/>
    </sheetView>
  </sheetViews>
  <sheetFormatPr defaultRowHeight="13.2"/>
  <cols>
    <col min="1" max="1" width="1.77734375" customWidth="1"/>
    <col min="2" max="2" width="3.6640625" customWidth="1"/>
    <col min="3" max="3" width="14.44140625" customWidth="1"/>
    <col min="4" max="4" width="22.44140625" customWidth="1"/>
    <col min="5" max="5" width="14.109375" customWidth="1"/>
    <col min="6" max="6" width="7.6640625" customWidth="1"/>
    <col min="7" max="13" width="7.6640625" bestFit="1" customWidth="1"/>
    <col min="14" max="14" width="7.6640625" customWidth="1"/>
    <col min="15" max="15" width="7.6640625" bestFit="1" customWidth="1"/>
    <col min="16" max="17" width="7.6640625" customWidth="1"/>
    <col min="18" max="18" width="9.6640625" bestFit="1" customWidth="1"/>
    <col min="19" max="19" width="10.6640625" customWidth="1"/>
    <col min="20" max="20" width="29.44140625" customWidth="1"/>
    <col min="21" max="21" width="1.21875" customWidth="1"/>
  </cols>
  <sheetData>
    <row r="1" spans="1:22" ht="16.2">
      <c r="B1" s="27" t="s">
        <v>54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2" ht="7.5" customHeight="1">
      <c r="B2" s="26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4"/>
      <c r="T2" s="24"/>
    </row>
    <row r="3" spans="1:22" ht="21">
      <c r="A3" s="118" t="s">
        <v>59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2" ht="9.7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2" ht="16.2">
      <c r="B5" s="119" t="s">
        <v>56</v>
      </c>
      <c r="C5" s="119"/>
      <c r="D5" s="119"/>
      <c r="E5" s="120"/>
      <c r="F5" s="121"/>
      <c r="G5" s="121"/>
      <c r="H5" s="12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2" ht="21" customHeight="1">
      <c r="B6" s="14"/>
      <c r="C6" s="14"/>
      <c r="D6" s="14"/>
      <c r="E6" s="123"/>
      <c r="F6" s="123"/>
      <c r="G6" s="123"/>
      <c r="H6" s="123"/>
      <c r="I6" s="12"/>
      <c r="J6" s="12"/>
      <c r="K6" s="12"/>
      <c r="L6" s="12"/>
      <c r="M6" s="12"/>
      <c r="N6" s="12"/>
      <c r="O6" s="124" t="s">
        <v>32</v>
      </c>
      <c r="P6" s="124"/>
      <c r="Q6" s="125" t="s">
        <v>31</v>
      </c>
      <c r="R6" s="127" t="s">
        <v>30</v>
      </c>
      <c r="S6" s="129" t="s">
        <v>29</v>
      </c>
      <c r="T6" s="130"/>
    </row>
    <row r="7" spans="1:22" ht="16.2">
      <c r="B7" s="14"/>
      <c r="C7" s="14"/>
      <c r="D7" s="14"/>
      <c r="E7" s="13"/>
      <c r="F7" s="13"/>
      <c r="G7" s="13"/>
      <c r="H7" s="13"/>
      <c r="I7" s="12"/>
      <c r="J7" s="12"/>
      <c r="K7" s="12"/>
      <c r="L7" s="12"/>
      <c r="M7" s="12"/>
      <c r="N7" s="12"/>
      <c r="O7" s="124"/>
      <c r="P7" s="124"/>
      <c r="Q7" s="126"/>
      <c r="R7" s="128"/>
      <c r="S7" s="131"/>
      <c r="T7" s="132"/>
    </row>
    <row r="8" spans="1:22" ht="16.2" hidden="1">
      <c r="A8" s="16"/>
      <c r="B8" s="22"/>
      <c r="C8" s="22"/>
      <c r="D8" s="22"/>
      <c r="E8" s="21"/>
      <c r="F8" s="21"/>
      <c r="G8" s="21"/>
      <c r="H8" s="21"/>
      <c r="I8" s="20"/>
      <c r="J8" s="20"/>
      <c r="K8" s="20"/>
      <c r="L8" s="20"/>
      <c r="M8" s="20"/>
      <c r="N8" s="20"/>
      <c r="O8" s="19"/>
      <c r="P8" s="19"/>
      <c r="Q8" s="18">
        <f>1/2</f>
        <v>0.5</v>
      </c>
      <c r="R8" s="17">
        <f>500000</f>
        <v>500000</v>
      </c>
      <c r="S8" s="133">
        <f>MIN(O9*Q8,R8)</f>
        <v>0</v>
      </c>
      <c r="T8" s="134"/>
      <c r="U8" s="16"/>
      <c r="V8" s="15" t="s">
        <v>28</v>
      </c>
    </row>
    <row r="9" spans="1:22" ht="31.5" customHeight="1">
      <c r="B9" s="14"/>
      <c r="C9" s="14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93">
        <f>SUM(S25,S31,S37,S43,S49,S55,S61,S67,S73,S79,S85,S91,S97,S103,S109,S115,S121,S127,S133,S139)</f>
        <v>0</v>
      </c>
      <c r="P9" s="94"/>
      <c r="Q9" s="47" t="str">
        <f>"(2分の1)"</f>
        <v>(2分の1)</v>
      </c>
      <c r="R9" s="48" t="str">
        <f>"(50万円)"</f>
        <v>(50万円)</v>
      </c>
      <c r="S9" s="95">
        <f>ROUNDDOWN(S8,-3)</f>
        <v>0</v>
      </c>
      <c r="T9" s="96"/>
    </row>
    <row r="10" spans="1:22" ht="54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 t="s">
        <v>27</v>
      </c>
      <c r="T10" s="10"/>
    </row>
    <row r="11" spans="1:22" ht="17.100000000000001" customHeight="1">
      <c r="B11" s="97" t="s">
        <v>26</v>
      </c>
      <c r="C11" s="99" t="s">
        <v>25</v>
      </c>
      <c r="D11" s="99" t="s">
        <v>24</v>
      </c>
      <c r="E11" s="99"/>
      <c r="F11" s="102" t="s">
        <v>23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4"/>
      <c r="S11" s="108" t="s">
        <v>22</v>
      </c>
      <c r="T11" s="110" t="s">
        <v>21</v>
      </c>
    </row>
    <row r="12" spans="1:22" ht="17.100000000000001" customHeight="1">
      <c r="B12" s="61"/>
      <c r="C12" s="100"/>
      <c r="D12" s="100"/>
      <c r="E12" s="100"/>
      <c r="F12" s="105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9"/>
      <c r="T12" s="111"/>
    </row>
    <row r="13" spans="1:22" ht="17.100000000000001" customHeight="1">
      <c r="B13" s="61"/>
      <c r="C13" s="100"/>
      <c r="D13" s="100"/>
      <c r="E13" s="100"/>
      <c r="F13" s="116" t="s">
        <v>20</v>
      </c>
      <c r="G13" s="114" t="s">
        <v>19</v>
      </c>
      <c r="H13" s="114" t="s">
        <v>18</v>
      </c>
      <c r="I13" s="114" t="s">
        <v>17</v>
      </c>
      <c r="J13" s="114" t="s">
        <v>16</v>
      </c>
      <c r="K13" s="114" t="s">
        <v>15</v>
      </c>
      <c r="L13" s="114" t="s">
        <v>14</v>
      </c>
      <c r="M13" s="114" t="s">
        <v>13</v>
      </c>
      <c r="N13" s="114" t="s">
        <v>12</v>
      </c>
      <c r="O13" s="114" t="s">
        <v>11</v>
      </c>
      <c r="P13" s="114" t="s">
        <v>10</v>
      </c>
      <c r="Q13" s="114" t="s">
        <v>9</v>
      </c>
      <c r="R13" s="112" t="s">
        <v>8</v>
      </c>
      <c r="S13" s="109"/>
      <c r="T13" s="111"/>
    </row>
    <row r="14" spans="1:22" ht="17.100000000000001" customHeight="1" thickBot="1">
      <c r="B14" s="98"/>
      <c r="C14" s="101"/>
      <c r="D14" s="101"/>
      <c r="E14" s="101"/>
      <c r="F14" s="117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3"/>
      <c r="S14" s="109"/>
      <c r="T14" s="111"/>
    </row>
    <row r="15" spans="1:22" ht="13.8" hidden="1" thickTop="1">
      <c r="B15" s="60" t="s">
        <v>7</v>
      </c>
      <c r="C15" s="89" t="s">
        <v>6</v>
      </c>
      <c r="D15" s="91" t="s">
        <v>5</v>
      </c>
      <c r="E15" s="6" t="s">
        <v>1</v>
      </c>
      <c r="F15" s="9">
        <v>20000</v>
      </c>
      <c r="G15" s="9">
        <v>20000</v>
      </c>
      <c r="H15" s="9">
        <v>20000</v>
      </c>
      <c r="I15" s="9">
        <v>20000</v>
      </c>
      <c r="J15" s="9">
        <v>20000</v>
      </c>
      <c r="K15" s="9">
        <v>20000</v>
      </c>
      <c r="L15" s="9">
        <v>20000</v>
      </c>
      <c r="M15" s="9">
        <v>20000</v>
      </c>
      <c r="N15" s="9">
        <v>20000</v>
      </c>
      <c r="O15" s="9">
        <v>20000</v>
      </c>
      <c r="P15" s="9">
        <v>20000</v>
      </c>
      <c r="Q15" s="9">
        <v>20000</v>
      </c>
      <c r="R15" s="5">
        <f t="shared" ref="R15:R46" si="0">+SUM(F15:Q15)</f>
        <v>240000</v>
      </c>
      <c r="S15" s="68"/>
      <c r="T15" s="84" t="s">
        <v>4</v>
      </c>
    </row>
    <row r="16" spans="1:22" hidden="1">
      <c r="B16" s="61"/>
      <c r="C16" s="90"/>
      <c r="D16" s="92"/>
      <c r="E16" s="4" t="s">
        <v>0</v>
      </c>
      <c r="F16" s="7">
        <v>10000</v>
      </c>
      <c r="G16" s="7">
        <v>10000</v>
      </c>
      <c r="H16" s="7">
        <v>10000</v>
      </c>
      <c r="I16" s="7">
        <v>10000</v>
      </c>
      <c r="J16" s="7">
        <v>10000</v>
      </c>
      <c r="K16" s="7">
        <v>10000</v>
      </c>
      <c r="L16" s="7">
        <v>10000</v>
      </c>
      <c r="M16" s="7">
        <v>10000</v>
      </c>
      <c r="N16" s="7">
        <v>10000</v>
      </c>
      <c r="O16" s="7">
        <v>10000</v>
      </c>
      <c r="P16" s="7">
        <v>10000</v>
      </c>
      <c r="Q16" s="7">
        <v>10000</v>
      </c>
      <c r="R16" s="37">
        <f t="shared" si="0"/>
        <v>120000</v>
      </c>
      <c r="S16" s="69"/>
      <c r="T16" s="85"/>
    </row>
    <row r="17" spans="2:20" hidden="1">
      <c r="B17" s="61"/>
      <c r="C17" s="90"/>
      <c r="D17" s="87" t="s">
        <v>3</v>
      </c>
      <c r="E17" s="3" t="s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50000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50000</v>
      </c>
      <c r="R17" s="2">
        <f t="shared" si="0"/>
        <v>100000</v>
      </c>
      <c r="S17" s="75"/>
      <c r="T17" s="85"/>
    </row>
    <row r="18" spans="2:20" hidden="1">
      <c r="B18" s="61"/>
      <c r="C18" s="90"/>
      <c r="D18" s="88"/>
      <c r="E18" s="4" t="s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25000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25000</v>
      </c>
      <c r="R18" s="37">
        <f t="shared" si="0"/>
        <v>50000</v>
      </c>
      <c r="S18" s="76"/>
      <c r="T18" s="85"/>
    </row>
    <row r="19" spans="2:20" hidden="1">
      <c r="B19" s="61"/>
      <c r="C19" s="90"/>
      <c r="D19" s="77" t="s">
        <v>2</v>
      </c>
      <c r="E19" s="3" t="s">
        <v>1</v>
      </c>
      <c r="F19" s="2">
        <f t="shared" ref="F19:Q20" si="1">+F15+F17</f>
        <v>20000</v>
      </c>
      <c r="G19" s="2">
        <f t="shared" si="1"/>
        <v>20000</v>
      </c>
      <c r="H19" s="2">
        <f t="shared" si="1"/>
        <v>20000</v>
      </c>
      <c r="I19" s="2">
        <f t="shared" si="1"/>
        <v>20000</v>
      </c>
      <c r="J19" s="2">
        <f t="shared" si="1"/>
        <v>20000</v>
      </c>
      <c r="K19" s="2">
        <f t="shared" si="1"/>
        <v>70000</v>
      </c>
      <c r="L19" s="2">
        <f t="shared" si="1"/>
        <v>20000</v>
      </c>
      <c r="M19" s="2">
        <f t="shared" si="1"/>
        <v>20000</v>
      </c>
      <c r="N19" s="2">
        <f t="shared" si="1"/>
        <v>20000</v>
      </c>
      <c r="O19" s="2">
        <f t="shared" si="1"/>
        <v>20000</v>
      </c>
      <c r="P19" s="2">
        <f t="shared" si="1"/>
        <v>20000</v>
      </c>
      <c r="Q19" s="2">
        <f t="shared" si="1"/>
        <v>70000</v>
      </c>
      <c r="R19" s="2">
        <f t="shared" si="0"/>
        <v>340000</v>
      </c>
      <c r="S19" s="79">
        <f>MIN(R19,R20)</f>
        <v>170000</v>
      </c>
      <c r="T19" s="85"/>
    </row>
    <row r="20" spans="2:20" ht="13.8" hidden="1" thickBot="1">
      <c r="B20" s="61"/>
      <c r="C20" s="90"/>
      <c r="D20" s="81"/>
      <c r="E20" s="1" t="s">
        <v>0</v>
      </c>
      <c r="F20" s="37">
        <f t="shared" si="1"/>
        <v>10000</v>
      </c>
      <c r="G20" s="37">
        <f t="shared" si="1"/>
        <v>10000</v>
      </c>
      <c r="H20" s="37">
        <f t="shared" si="1"/>
        <v>10000</v>
      </c>
      <c r="I20" s="37">
        <f t="shared" si="1"/>
        <v>10000</v>
      </c>
      <c r="J20" s="37">
        <f t="shared" si="1"/>
        <v>10000</v>
      </c>
      <c r="K20" s="37">
        <f t="shared" si="1"/>
        <v>35000</v>
      </c>
      <c r="L20" s="37">
        <f t="shared" si="1"/>
        <v>10000</v>
      </c>
      <c r="M20" s="37">
        <f t="shared" si="1"/>
        <v>10000</v>
      </c>
      <c r="N20" s="37">
        <f t="shared" si="1"/>
        <v>10000</v>
      </c>
      <c r="O20" s="37">
        <f t="shared" si="1"/>
        <v>10000</v>
      </c>
      <c r="P20" s="37">
        <f t="shared" si="1"/>
        <v>10000</v>
      </c>
      <c r="Q20" s="37">
        <f t="shared" si="1"/>
        <v>35000</v>
      </c>
      <c r="R20" s="37">
        <f t="shared" si="0"/>
        <v>170000</v>
      </c>
      <c r="S20" s="80"/>
      <c r="T20" s="86"/>
    </row>
    <row r="21" spans="2:20" ht="13.8" thickTop="1">
      <c r="B21" s="60">
        <v>1</v>
      </c>
      <c r="C21" s="82"/>
      <c r="D21" s="66"/>
      <c r="E21" s="6" t="s">
        <v>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">
        <f t="shared" si="0"/>
        <v>0</v>
      </c>
      <c r="S21" s="68"/>
      <c r="T21" s="70"/>
    </row>
    <row r="22" spans="2:20">
      <c r="B22" s="61"/>
      <c r="C22" s="83"/>
      <c r="D22" s="67"/>
      <c r="E22" s="4" t="s">
        <v>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37">
        <f t="shared" si="0"/>
        <v>0</v>
      </c>
      <c r="S22" s="69"/>
      <c r="T22" s="71"/>
    </row>
    <row r="23" spans="2:20">
      <c r="B23" s="61"/>
      <c r="C23" s="83"/>
      <c r="D23" s="73"/>
      <c r="E23" s="3" t="s">
        <v>1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">
        <f t="shared" si="0"/>
        <v>0</v>
      </c>
      <c r="S23" s="75"/>
      <c r="T23" s="71"/>
    </row>
    <row r="24" spans="2:20">
      <c r="B24" s="61"/>
      <c r="C24" s="83"/>
      <c r="D24" s="74"/>
      <c r="E24" s="4" t="s">
        <v>0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37">
        <f t="shared" si="0"/>
        <v>0</v>
      </c>
      <c r="S24" s="76"/>
      <c r="T24" s="71"/>
    </row>
    <row r="25" spans="2:20">
      <c r="B25" s="61"/>
      <c r="C25" s="83"/>
      <c r="D25" s="77" t="s">
        <v>2</v>
      </c>
      <c r="E25" s="3" t="s">
        <v>1</v>
      </c>
      <c r="F25" s="2">
        <f t="shared" ref="F25:Q26" si="2">+F21+F23</f>
        <v>0</v>
      </c>
      <c r="G25" s="2">
        <f t="shared" si="2"/>
        <v>0</v>
      </c>
      <c r="H25" s="2">
        <f t="shared" si="2"/>
        <v>0</v>
      </c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 t="shared" si="2"/>
        <v>0</v>
      </c>
      <c r="M25" s="2">
        <f t="shared" si="2"/>
        <v>0</v>
      </c>
      <c r="N25" s="2">
        <f t="shared" si="2"/>
        <v>0</v>
      </c>
      <c r="O25" s="2">
        <f t="shared" si="2"/>
        <v>0</v>
      </c>
      <c r="P25" s="2">
        <f t="shared" si="2"/>
        <v>0</v>
      </c>
      <c r="Q25" s="2">
        <f t="shared" si="2"/>
        <v>0</v>
      </c>
      <c r="R25" s="2">
        <f t="shared" si="0"/>
        <v>0</v>
      </c>
      <c r="S25" s="79">
        <f>MIN(R25,R26)</f>
        <v>0</v>
      </c>
      <c r="T25" s="71"/>
    </row>
    <row r="26" spans="2:20" ht="13.8" thickBot="1">
      <c r="B26" s="61"/>
      <c r="C26" s="83"/>
      <c r="D26" s="81"/>
      <c r="E26" s="1" t="s">
        <v>0</v>
      </c>
      <c r="F26" s="37">
        <f t="shared" si="2"/>
        <v>0</v>
      </c>
      <c r="G26" s="37">
        <f t="shared" si="2"/>
        <v>0</v>
      </c>
      <c r="H26" s="37">
        <f t="shared" si="2"/>
        <v>0</v>
      </c>
      <c r="I26" s="37">
        <f t="shared" si="2"/>
        <v>0</v>
      </c>
      <c r="J26" s="37">
        <f t="shared" si="2"/>
        <v>0</v>
      </c>
      <c r="K26" s="37">
        <f t="shared" si="2"/>
        <v>0</v>
      </c>
      <c r="L26" s="37">
        <f t="shared" si="2"/>
        <v>0</v>
      </c>
      <c r="M26" s="37">
        <f t="shared" si="2"/>
        <v>0</v>
      </c>
      <c r="N26" s="37">
        <f t="shared" si="2"/>
        <v>0</v>
      </c>
      <c r="O26" s="37">
        <f t="shared" si="2"/>
        <v>0</v>
      </c>
      <c r="P26" s="37">
        <f t="shared" si="2"/>
        <v>0</v>
      </c>
      <c r="Q26" s="37">
        <f t="shared" si="2"/>
        <v>0</v>
      </c>
      <c r="R26" s="37">
        <f t="shared" si="0"/>
        <v>0</v>
      </c>
      <c r="S26" s="80"/>
      <c r="T26" s="72"/>
    </row>
    <row r="27" spans="2:20" ht="13.8" thickTop="1">
      <c r="B27" s="60">
        <v>2</v>
      </c>
      <c r="C27" s="82"/>
      <c r="D27" s="66"/>
      <c r="E27" s="6" t="s">
        <v>1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">
        <f t="shared" si="0"/>
        <v>0</v>
      </c>
      <c r="S27" s="68"/>
      <c r="T27" s="70"/>
    </row>
    <row r="28" spans="2:20">
      <c r="B28" s="61"/>
      <c r="C28" s="83"/>
      <c r="D28" s="67"/>
      <c r="E28" s="4" t="s">
        <v>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37">
        <f t="shared" si="0"/>
        <v>0</v>
      </c>
      <c r="S28" s="69"/>
      <c r="T28" s="71"/>
    </row>
    <row r="29" spans="2:20">
      <c r="B29" s="61"/>
      <c r="C29" s="83"/>
      <c r="D29" s="73"/>
      <c r="E29" s="3" t="s">
        <v>1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2">
        <f t="shared" si="0"/>
        <v>0</v>
      </c>
      <c r="S29" s="75"/>
      <c r="T29" s="71"/>
    </row>
    <row r="30" spans="2:20">
      <c r="B30" s="61"/>
      <c r="C30" s="83"/>
      <c r="D30" s="74"/>
      <c r="E30" s="4" t="s">
        <v>0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37">
        <f t="shared" si="0"/>
        <v>0</v>
      </c>
      <c r="S30" s="76"/>
      <c r="T30" s="71"/>
    </row>
    <row r="31" spans="2:20">
      <c r="B31" s="61"/>
      <c r="C31" s="83"/>
      <c r="D31" s="77" t="s">
        <v>2</v>
      </c>
      <c r="E31" s="3" t="s">
        <v>1</v>
      </c>
      <c r="F31" s="2">
        <f t="shared" ref="F31:Q32" si="3">+F27+F29</f>
        <v>0</v>
      </c>
      <c r="G31" s="2">
        <f t="shared" si="3"/>
        <v>0</v>
      </c>
      <c r="H31" s="2">
        <f t="shared" si="3"/>
        <v>0</v>
      </c>
      <c r="I31" s="2">
        <f t="shared" si="3"/>
        <v>0</v>
      </c>
      <c r="J31" s="2">
        <f t="shared" si="3"/>
        <v>0</v>
      </c>
      <c r="K31" s="2">
        <f t="shared" si="3"/>
        <v>0</v>
      </c>
      <c r="L31" s="2">
        <f t="shared" si="3"/>
        <v>0</v>
      </c>
      <c r="M31" s="2">
        <f t="shared" si="3"/>
        <v>0</v>
      </c>
      <c r="N31" s="2">
        <f t="shared" si="3"/>
        <v>0</v>
      </c>
      <c r="O31" s="2">
        <f t="shared" si="3"/>
        <v>0</v>
      </c>
      <c r="P31" s="2">
        <f t="shared" si="3"/>
        <v>0</v>
      </c>
      <c r="Q31" s="2">
        <f t="shared" si="3"/>
        <v>0</v>
      </c>
      <c r="R31" s="2">
        <f t="shared" si="0"/>
        <v>0</v>
      </c>
      <c r="S31" s="79">
        <f>MIN(R31,R32)</f>
        <v>0</v>
      </c>
      <c r="T31" s="71"/>
    </row>
    <row r="32" spans="2:20" ht="13.8" thickBot="1">
      <c r="B32" s="61"/>
      <c r="C32" s="83"/>
      <c r="D32" s="81"/>
      <c r="E32" s="1" t="s">
        <v>0</v>
      </c>
      <c r="F32" s="37">
        <f t="shared" si="3"/>
        <v>0</v>
      </c>
      <c r="G32" s="37">
        <f t="shared" si="3"/>
        <v>0</v>
      </c>
      <c r="H32" s="37">
        <f t="shared" si="3"/>
        <v>0</v>
      </c>
      <c r="I32" s="37">
        <f t="shared" si="3"/>
        <v>0</v>
      </c>
      <c r="J32" s="37">
        <f t="shared" si="3"/>
        <v>0</v>
      </c>
      <c r="K32" s="37">
        <f t="shared" si="3"/>
        <v>0</v>
      </c>
      <c r="L32" s="37">
        <f t="shared" si="3"/>
        <v>0</v>
      </c>
      <c r="M32" s="37">
        <f t="shared" si="3"/>
        <v>0</v>
      </c>
      <c r="N32" s="37">
        <f t="shared" si="3"/>
        <v>0</v>
      </c>
      <c r="O32" s="37">
        <f t="shared" si="3"/>
        <v>0</v>
      </c>
      <c r="P32" s="37">
        <f t="shared" si="3"/>
        <v>0</v>
      </c>
      <c r="Q32" s="37">
        <f t="shared" si="3"/>
        <v>0</v>
      </c>
      <c r="R32" s="37">
        <f t="shared" si="0"/>
        <v>0</v>
      </c>
      <c r="S32" s="80"/>
      <c r="T32" s="72"/>
    </row>
    <row r="33" spans="2:20" ht="13.8" thickTop="1">
      <c r="B33" s="60">
        <v>3</v>
      </c>
      <c r="C33" s="82"/>
      <c r="D33" s="66"/>
      <c r="E33" s="6" t="s">
        <v>1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">
        <f t="shared" si="0"/>
        <v>0</v>
      </c>
      <c r="S33" s="68"/>
      <c r="T33" s="70"/>
    </row>
    <row r="34" spans="2:20">
      <c r="B34" s="61"/>
      <c r="C34" s="83"/>
      <c r="D34" s="67"/>
      <c r="E34" s="4" t="s">
        <v>0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37">
        <f t="shared" si="0"/>
        <v>0</v>
      </c>
      <c r="S34" s="69"/>
      <c r="T34" s="71"/>
    </row>
    <row r="35" spans="2:20">
      <c r="B35" s="61"/>
      <c r="C35" s="83"/>
      <c r="D35" s="73"/>
      <c r="E35" s="3" t="s">
        <v>1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2">
        <f t="shared" si="0"/>
        <v>0</v>
      </c>
      <c r="S35" s="75"/>
      <c r="T35" s="71"/>
    </row>
    <row r="36" spans="2:20">
      <c r="B36" s="61"/>
      <c r="C36" s="83"/>
      <c r="D36" s="74"/>
      <c r="E36" s="4" t="s">
        <v>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37">
        <f t="shared" si="0"/>
        <v>0</v>
      </c>
      <c r="S36" s="76"/>
      <c r="T36" s="71"/>
    </row>
    <row r="37" spans="2:20">
      <c r="B37" s="61"/>
      <c r="C37" s="83"/>
      <c r="D37" s="77" t="s">
        <v>2</v>
      </c>
      <c r="E37" s="3" t="s">
        <v>1</v>
      </c>
      <c r="F37" s="2">
        <f t="shared" ref="F37:Q38" si="4">+F33+F35</f>
        <v>0</v>
      </c>
      <c r="G37" s="2">
        <f t="shared" si="4"/>
        <v>0</v>
      </c>
      <c r="H37" s="2">
        <f t="shared" si="4"/>
        <v>0</v>
      </c>
      <c r="I37" s="2">
        <f t="shared" si="4"/>
        <v>0</v>
      </c>
      <c r="J37" s="2">
        <f t="shared" si="4"/>
        <v>0</v>
      </c>
      <c r="K37" s="2">
        <f t="shared" si="4"/>
        <v>0</v>
      </c>
      <c r="L37" s="2">
        <f t="shared" si="4"/>
        <v>0</v>
      </c>
      <c r="M37" s="2">
        <f t="shared" si="4"/>
        <v>0</v>
      </c>
      <c r="N37" s="2">
        <f t="shared" si="4"/>
        <v>0</v>
      </c>
      <c r="O37" s="2">
        <f t="shared" si="4"/>
        <v>0</v>
      </c>
      <c r="P37" s="2">
        <f t="shared" si="4"/>
        <v>0</v>
      </c>
      <c r="Q37" s="2">
        <f t="shared" si="4"/>
        <v>0</v>
      </c>
      <c r="R37" s="2">
        <f t="shared" si="0"/>
        <v>0</v>
      </c>
      <c r="S37" s="79">
        <f>MIN(R37,R38)</f>
        <v>0</v>
      </c>
      <c r="T37" s="71"/>
    </row>
    <row r="38" spans="2:20" ht="13.8" thickBot="1">
      <c r="B38" s="61"/>
      <c r="C38" s="83"/>
      <c r="D38" s="81"/>
      <c r="E38" s="1" t="s">
        <v>0</v>
      </c>
      <c r="F38" s="37">
        <f t="shared" si="4"/>
        <v>0</v>
      </c>
      <c r="G38" s="37">
        <f t="shared" si="4"/>
        <v>0</v>
      </c>
      <c r="H38" s="37">
        <f t="shared" si="4"/>
        <v>0</v>
      </c>
      <c r="I38" s="37">
        <f t="shared" si="4"/>
        <v>0</v>
      </c>
      <c r="J38" s="37">
        <f t="shared" si="4"/>
        <v>0</v>
      </c>
      <c r="K38" s="37">
        <f t="shared" si="4"/>
        <v>0</v>
      </c>
      <c r="L38" s="37">
        <f t="shared" si="4"/>
        <v>0</v>
      </c>
      <c r="M38" s="37">
        <f t="shared" si="4"/>
        <v>0</v>
      </c>
      <c r="N38" s="37">
        <f t="shared" si="4"/>
        <v>0</v>
      </c>
      <c r="O38" s="37">
        <f t="shared" si="4"/>
        <v>0</v>
      </c>
      <c r="P38" s="37">
        <f t="shared" si="4"/>
        <v>0</v>
      </c>
      <c r="Q38" s="37">
        <f t="shared" si="4"/>
        <v>0</v>
      </c>
      <c r="R38" s="37">
        <f t="shared" si="0"/>
        <v>0</v>
      </c>
      <c r="S38" s="80"/>
      <c r="T38" s="72"/>
    </row>
    <row r="39" spans="2:20" ht="13.8" thickTop="1">
      <c r="B39" s="60">
        <v>4</v>
      </c>
      <c r="C39" s="63"/>
      <c r="D39" s="66"/>
      <c r="E39" s="6" t="s">
        <v>1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">
        <f t="shared" si="0"/>
        <v>0</v>
      </c>
      <c r="S39" s="68"/>
      <c r="T39" s="70"/>
    </row>
    <row r="40" spans="2:20">
      <c r="B40" s="61"/>
      <c r="C40" s="64"/>
      <c r="D40" s="67"/>
      <c r="E40" s="4" t="s">
        <v>0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37">
        <f t="shared" si="0"/>
        <v>0</v>
      </c>
      <c r="S40" s="69"/>
      <c r="T40" s="71"/>
    </row>
    <row r="41" spans="2:20">
      <c r="B41" s="61"/>
      <c r="C41" s="64"/>
      <c r="D41" s="73"/>
      <c r="E41" s="3" t="s">
        <v>1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2">
        <f t="shared" si="0"/>
        <v>0</v>
      </c>
      <c r="S41" s="75"/>
      <c r="T41" s="71"/>
    </row>
    <row r="42" spans="2:20">
      <c r="B42" s="61"/>
      <c r="C42" s="64"/>
      <c r="D42" s="74"/>
      <c r="E42" s="4" t="s">
        <v>0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37">
        <f t="shared" si="0"/>
        <v>0</v>
      </c>
      <c r="S42" s="76"/>
      <c r="T42" s="71"/>
    </row>
    <row r="43" spans="2:20">
      <c r="B43" s="61"/>
      <c r="C43" s="64"/>
      <c r="D43" s="77" t="s">
        <v>2</v>
      </c>
      <c r="E43" s="3" t="s">
        <v>1</v>
      </c>
      <c r="F43" s="2">
        <f t="shared" ref="F43:Q44" si="5">+F39+F41</f>
        <v>0</v>
      </c>
      <c r="G43" s="2">
        <f t="shared" si="5"/>
        <v>0</v>
      </c>
      <c r="H43" s="2">
        <f t="shared" si="5"/>
        <v>0</v>
      </c>
      <c r="I43" s="2">
        <f t="shared" si="5"/>
        <v>0</v>
      </c>
      <c r="J43" s="2">
        <f t="shared" si="5"/>
        <v>0</v>
      </c>
      <c r="K43" s="2">
        <f t="shared" si="5"/>
        <v>0</v>
      </c>
      <c r="L43" s="2">
        <f t="shared" si="5"/>
        <v>0</v>
      </c>
      <c r="M43" s="2">
        <f t="shared" si="5"/>
        <v>0</v>
      </c>
      <c r="N43" s="2">
        <f t="shared" si="5"/>
        <v>0</v>
      </c>
      <c r="O43" s="2">
        <f t="shared" si="5"/>
        <v>0</v>
      </c>
      <c r="P43" s="2">
        <f t="shared" si="5"/>
        <v>0</v>
      </c>
      <c r="Q43" s="2">
        <f t="shared" si="5"/>
        <v>0</v>
      </c>
      <c r="R43" s="2">
        <f t="shared" si="0"/>
        <v>0</v>
      </c>
      <c r="S43" s="79">
        <f>MIN(R43,R44)</f>
        <v>0</v>
      </c>
      <c r="T43" s="71"/>
    </row>
    <row r="44" spans="2:20" ht="13.8" thickBot="1">
      <c r="B44" s="61"/>
      <c r="C44" s="64"/>
      <c r="D44" s="81"/>
      <c r="E44" s="1" t="s">
        <v>0</v>
      </c>
      <c r="F44" s="37">
        <f t="shared" si="5"/>
        <v>0</v>
      </c>
      <c r="G44" s="37">
        <f t="shared" si="5"/>
        <v>0</v>
      </c>
      <c r="H44" s="37">
        <f t="shared" si="5"/>
        <v>0</v>
      </c>
      <c r="I44" s="37">
        <f t="shared" si="5"/>
        <v>0</v>
      </c>
      <c r="J44" s="37">
        <f t="shared" si="5"/>
        <v>0</v>
      </c>
      <c r="K44" s="37">
        <f t="shared" si="5"/>
        <v>0</v>
      </c>
      <c r="L44" s="37">
        <f t="shared" si="5"/>
        <v>0</v>
      </c>
      <c r="M44" s="37">
        <f t="shared" si="5"/>
        <v>0</v>
      </c>
      <c r="N44" s="37">
        <f t="shared" si="5"/>
        <v>0</v>
      </c>
      <c r="O44" s="37">
        <f t="shared" si="5"/>
        <v>0</v>
      </c>
      <c r="P44" s="37">
        <f t="shared" si="5"/>
        <v>0</v>
      </c>
      <c r="Q44" s="37">
        <f t="shared" si="5"/>
        <v>0</v>
      </c>
      <c r="R44" s="37">
        <f t="shared" si="0"/>
        <v>0</v>
      </c>
      <c r="S44" s="80"/>
      <c r="T44" s="72"/>
    </row>
    <row r="45" spans="2:20" ht="13.8" thickTop="1">
      <c r="B45" s="60">
        <v>5</v>
      </c>
      <c r="C45" s="63"/>
      <c r="D45" s="66"/>
      <c r="E45" s="6" t="s">
        <v>1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">
        <f t="shared" si="0"/>
        <v>0</v>
      </c>
      <c r="S45" s="68"/>
      <c r="T45" s="70"/>
    </row>
    <row r="46" spans="2:20">
      <c r="B46" s="61"/>
      <c r="C46" s="64"/>
      <c r="D46" s="67"/>
      <c r="E46" s="4" t="s">
        <v>0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37">
        <f t="shared" si="0"/>
        <v>0</v>
      </c>
      <c r="S46" s="69"/>
      <c r="T46" s="71"/>
    </row>
    <row r="47" spans="2:20">
      <c r="B47" s="61"/>
      <c r="C47" s="64"/>
      <c r="D47" s="73"/>
      <c r="E47" s="3" t="s">
        <v>1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2">
        <f t="shared" ref="R47:R110" si="6">+SUM(F47:Q47)</f>
        <v>0</v>
      </c>
      <c r="S47" s="75"/>
      <c r="T47" s="71"/>
    </row>
    <row r="48" spans="2:20">
      <c r="B48" s="61"/>
      <c r="C48" s="64"/>
      <c r="D48" s="74"/>
      <c r="E48" s="4" t="s">
        <v>0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37">
        <f t="shared" si="6"/>
        <v>0</v>
      </c>
      <c r="S48" s="76"/>
      <c r="T48" s="71"/>
    </row>
    <row r="49" spans="2:20">
      <c r="B49" s="61"/>
      <c r="C49" s="64"/>
      <c r="D49" s="77" t="s">
        <v>2</v>
      </c>
      <c r="E49" s="3" t="s">
        <v>1</v>
      </c>
      <c r="F49" s="2">
        <f t="shared" ref="F49:Q50" si="7">+F45+F47</f>
        <v>0</v>
      </c>
      <c r="G49" s="2">
        <f t="shared" si="7"/>
        <v>0</v>
      </c>
      <c r="H49" s="2">
        <f t="shared" si="7"/>
        <v>0</v>
      </c>
      <c r="I49" s="2">
        <f t="shared" si="7"/>
        <v>0</v>
      </c>
      <c r="J49" s="2">
        <f t="shared" si="7"/>
        <v>0</v>
      </c>
      <c r="K49" s="2">
        <f t="shared" si="7"/>
        <v>0</v>
      </c>
      <c r="L49" s="2">
        <f t="shared" si="7"/>
        <v>0</v>
      </c>
      <c r="M49" s="2">
        <f t="shared" si="7"/>
        <v>0</v>
      </c>
      <c r="N49" s="2">
        <f t="shared" si="7"/>
        <v>0</v>
      </c>
      <c r="O49" s="2">
        <f t="shared" si="7"/>
        <v>0</v>
      </c>
      <c r="P49" s="2">
        <f t="shared" si="7"/>
        <v>0</v>
      </c>
      <c r="Q49" s="2">
        <f t="shared" si="7"/>
        <v>0</v>
      </c>
      <c r="R49" s="2">
        <f t="shared" si="6"/>
        <v>0</v>
      </c>
      <c r="S49" s="79">
        <f>MIN(R49,R50)</f>
        <v>0</v>
      </c>
      <c r="T49" s="71"/>
    </row>
    <row r="50" spans="2:20" ht="13.8" thickBot="1">
      <c r="B50" s="62"/>
      <c r="C50" s="65"/>
      <c r="D50" s="78"/>
      <c r="E50" s="1" t="s">
        <v>0</v>
      </c>
      <c r="F50" s="37">
        <f t="shared" si="7"/>
        <v>0</v>
      </c>
      <c r="G50" s="37">
        <f t="shared" si="7"/>
        <v>0</v>
      </c>
      <c r="H50" s="37">
        <f t="shared" si="7"/>
        <v>0</v>
      </c>
      <c r="I50" s="37">
        <f t="shared" si="7"/>
        <v>0</v>
      </c>
      <c r="J50" s="37">
        <f t="shared" si="7"/>
        <v>0</v>
      </c>
      <c r="K50" s="37">
        <f t="shared" si="7"/>
        <v>0</v>
      </c>
      <c r="L50" s="37">
        <f t="shared" si="7"/>
        <v>0</v>
      </c>
      <c r="M50" s="37">
        <f t="shared" si="7"/>
        <v>0</v>
      </c>
      <c r="N50" s="37">
        <f t="shared" si="7"/>
        <v>0</v>
      </c>
      <c r="O50" s="37">
        <f t="shared" si="7"/>
        <v>0</v>
      </c>
      <c r="P50" s="37">
        <f t="shared" si="7"/>
        <v>0</v>
      </c>
      <c r="Q50" s="37">
        <f t="shared" si="7"/>
        <v>0</v>
      </c>
      <c r="R50" s="37">
        <f t="shared" si="6"/>
        <v>0</v>
      </c>
      <c r="S50" s="80"/>
      <c r="T50" s="72"/>
    </row>
    <row r="51" spans="2:20" ht="13.8" thickTop="1">
      <c r="B51" s="60">
        <v>6</v>
      </c>
      <c r="C51" s="82"/>
      <c r="D51" s="66"/>
      <c r="E51" s="6" t="s">
        <v>1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">
        <f t="shared" si="6"/>
        <v>0</v>
      </c>
      <c r="S51" s="68"/>
      <c r="T51" s="70"/>
    </row>
    <row r="52" spans="2:20">
      <c r="B52" s="61"/>
      <c r="C52" s="83"/>
      <c r="D52" s="67"/>
      <c r="E52" s="4" t="s">
        <v>0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5">
        <f t="shared" si="6"/>
        <v>0</v>
      </c>
      <c r="S52" s="69"/>
      <c r="T52" s="71"/>
    </row>
    <row r="53" spans="2:20">
      <c r="B53" s="61"/>
      <c r="C53" s="83"/>
      <c r="D53" s="73"/>
      <c r="E53" s="3" t="s">
        <v>1</v>
      </c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2">
        <f t="shared" si="6"/>
        <v>0</v>
      </c>
      <c r="S53" s="75"/>
      <c r="T53" s="71"/>
    </row>
    <row r="54" spans="2:20">
      <c r="B54" s="61"/>
      <c r="C54" s="83"/>
      <c r="D54" s="74"/>
      <c r="E54" s="4" t="s">
        <v>0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5">
        <f t="shared" si="6"/>
        <v>0</v>
      </c>
      <c r="S54" s="76"/>
      <c r="T54" s="71"/>
    </row>
    <row r="55" spans="2:20">
      <c r="B55" s="61"/>
      <c r="C55" s="83"/>
      <c r="D55" s="77" t="s">
        <v>2</v>
      </c>
      <c r="E55" s="3" t="s">
        <v>1</v>
      </c>
      <c r="F55" s="2">
        <f t="shared" ref="F55:Q56" si="8">+F51+F53</f>
        <v>0</v>
      </c>
      <c r="G55" s="2">
        <f t="shared" si="8"/>
        <v>0</v>
      </c>
      <c r="H55" s="2">
        <f t="shared" si="8"/>
        <v>0</v>
      </c>
      <c r="I55" s="2">
        <f t="shared" si="8"/>
        <v>0</v>
      </c>
      <c r="J55" s="2">
        <f t="shared" si="8"/>
        <v>0</v>
      </c>
      <c r="K55" s="2">
        <f t="shared" si="8"/>
        <v>0</v>
      </c>
      <c r="L55" s="2">
        <f t="shared" si="8"/>
        <v>0</v>
      </c>
      <c r="M55" s="2">
        <f t="shared" si="8"/>
        <v>0</v>
      </c>
      <c r="N55" s="2">
        <f t="shared" si="8"/>
        <v>0</v>
      </c>
      <c r="O55" s="2">
        <f t="shared" si="8"/>
        <v>0</v>
      </c>
      <c r="P55" s="2">
        <f t="shared" si="8"/>
        <v>0</v>
      </c>
      <c r="Q55" s="2">
        <f t="shared" si="8"/>
        <v>0</v>
      </c>
      <c r="R55" s="2">
        <f t="shared" si="6"/>
        <v>0</v>
      </c>
      <c r="S55" s="79">
        <f>MIN(R55,R56)</f>
        <v>0</v>
      </c>
      <c r="T55" s="71"/>
    </row>
    <row r="56" spans="2:20" ht="13.8" thickBot="1">
      <c r="B56" s="61"/>
      <c r="C56" s="83"/>
      <c r="D56" s="81"/>
      <c r="E56" s="1" t="s">
        <v>0</v>
      </c>
      <c r="F56" s="45">
        <f t="shared" si="8"/>
        <v>0</v>
      </c>
      <c r="G56" s="45">
        <f t="shared" si="8"/>
        <v>0</v>
      </c>
      <c r="H56" s="45">
        <f t="shared" si="8"/>
        <v>0</v>
      </c>
      <c r="I56" s="45">
        <f t="shared" si="8"/>
        <v>0</v>
      </c>
      <c r="J56" s="45">
        <f t="shared" si="8"/>
        <v>0</v>
      </c>
      <c r="K56" s="45">
        <f t="shared" si="8"/>
        <v>0</v>
      </c>
      <c r="L56" s="45">
        <f t="shared" si="8"/>
        <v>0</v>
      </c>
      <c r="M56" s="45">
        <f t="shared" si="8"/>
        <v>0</v>
      </c>
      <c r="N56" s="45">
        <f t="shared" si="8"/>
        <v>0</v>
      </c>
      <c r="O56" s="45">
        <f t="shared" si="8"/>
        <v>0</v>
      </c>
      <c r="P56" s="45">
        <f t="shared" si="8"/>
        <v>0</v>
      </c>
      <c r="Q56" s="45">
        <f t="shared" si="8"/>
        <v>0</v>
      </c>
      <c r="R56" s="45">
        <f t="shared" si="6"/>
        <v>0</v>
      </c>
      <c r="S56" s="80"/>
      <c r="T56" s="72"/>
    </row>
    <row r="57" spans="2:20" ht="13.8" thickTop="1">
      <c r="B57" s="60">
        <v>7</v>
      </c>
      <c r="C57" s="82"/>
      <c r="D57" s="66"/>
      <c r="E57" s="6" t="s">
        <v>1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">
        <f t="shared" si="6"/>
        <v>0</v>
      </c>
      <c r="S57" s="68"/>
      <c r="T57" s="70"/>
    </row>
    <row r="58" spans="2:20">
      <c r="B58" s="61"/>
      <c r="C58" s="83"/>
      <c r="D58" s="67"/>
      <c r="E58" s="4" t="s">
        <v>0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45">
        <f t="shared" si="6"/>
        <v>0</v>
      </c>
      <c r="S58" s="69"/>
      <c r="T58" s="71"/>
    </row>
    <row r="59" spans="2:20">
      <c r="B59" s="61"/>
      <c r="C59" s="83"/>
      <c r="D59" s="73"/>
      <c r="E59" s="3" t="s">
        <v>1</v>
      </c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2">
        <f t="shared" si="6"/>
        <v>0</v>
      </c>
      <c r="S59" s="75"/>
      <c r="T59" s="71"/>
    </row>
    <row r="60" spans="2:20">
      <c r="B60" s="61"/>
      <c r="C60" s="83"/>
      <c r="D60" s="74"/>
      <c r="E60" s="4" t="s">
        <v>0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5">
        <f t="shared" si="6"/>
        <v>0</v>
      </c>
      <c r="S60" s="76"/>
      <c r="T60" s="71"/>
    </row>
    <row r="61" spans="2:20">
      <c r="B61" s="61"/>
      <c r="C61" s="83"/>
      <c r="D61" s="77" t="s">
        <v>2</v>
      </c>
      <c r="E61" s="3" t="s">
        <v>1</v>
      </c>
      <c r="F61" s="2">
        <f t="shared" ref="F61:Q62" si="9">+F57+F59</f>
        <v>0</v>
      </c>
      <c r="G61" s="2">
        <f t="shared" si="9"/>
        <v>0</v>
      </c>
      <c r="H61" s="2">
        <f t="shared" si="9"/>
        <v>0</v>
      </c>
      <c r="I61" s="2">
        <f t="shared" si="9"/>
        <v>0</v>
      </c>
      <c r="J61" s="2">
        <f t="shared" si="9"/>
        <v>0</v>
      </c>
      <c r="K61" s="2">
        <f t="shared" si="9"/>
        <v>0</v>
      </c>
      <c r="L61" s="2">
        <f t="shared" si="9"/>
        <v>0</v>
      </c>
      <c r="M61" s="2">
        <f t="shared" si="9"/>
        <v>0</v>
      </c>
      <c r="N61" s="2">
        <f t="shared" si="9"/>
        <v>0</v>
      </c>
      <c r="O61" s="2">
        <f t="shared" si="9"/>
        <v>0</v>
      </c>
      <c r="P61" s="2">
        <f t="shared" si="9"/>
        <v>0</v>
      </c>
      <c r="Q61" s="2">
        <f t="shared" si="9"/>
        <v>0</v>
      </c>
      <c r="R61" s="2">
        <f t="shared" si="6"/>
        <v>0</v>
      </c>
      <c r="S61" s="79">
        <f>MIN(R61,R62)</f>
        <v>0</v>
      </c>
      <c r="T61" s="71"/>
    </row>
    <row r="62" spans="2:20" ht="13.8" thickBot="1">
      <c r="B62" s="61"/>
      <c r="C62" s="83"/>
      <c r="D62" s="81"/>
      <c r="E62" s="1" t="s">
        <v>0</v>
      </c>
      <c r="F62" s="45">
        <f t="shared" si="9"/>
        <v>0</v>
      </c>
      <c r="G62" s="45">
        <f t="shared" si="9"/>
        <v>0</v>
      </c>
      <c r="H62" s="45">
        <f t="shared" si="9"/>
        <v>0</v>
      </c>
      <c r="I62" s="45">
        <f t="shared" si="9"/>
        <v>0</v>
      </c>
      <c r="J62" s="45">
        <f t="shared" si="9"/>
        <v>0</v>
      </c>
      <c r="K62" s="45">
        <f t="shared" si="9"/>
        <v>0</v>
      </c>
      <c r="L62" s="45">
        <f t="shared" si="9"/>
        <v>0</v>
      </c>
      <c r="M62" s="45">
        <f t="shared" si="9"/>
        <v>0</v>
      </c>
      <c r="N62" s="45">
        <f t="shared" si="9"/>
        <v>0</v>
      </c>
      <c r="O62" s="45">
        <f t="shared" si="9"/>
        <v>0</v>
      </c>
      <c r="P62" s="45">
        <f t="shared" si="9"/>
        <v>0</v>
      </c>
      <c r="Q62" s="45">
        <f t="shared" si="9"/>
        <v>0</v>
      </c>
      <c r="R62" s="45">
        <f t="shared" si="6"/>
        <v>0</v>
      </c>
      <c r="S62" s="80"/>
      <c r="T62" s="72"/>
    </row>
    <row r="63" spans="2:20" ht="13.8" thickTop="1">
      <c r="B63" s="60">
        <v>8</v>
      </c>
      <c r="C63" s="82"/>
      <c r="D63" s="66"/>
      <c r="E63" s="6" t="s">
        <v>1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">
        <f t="shared" si="6"/>
        <v>0</v>
      </c>
      <c r="S63" s="68"/>
      <c r="T63" s="70"/>
    </row>
    <row r="64" spans="2:20">
      <c r="B64" s="61"/>
      <c r="C64" s="83"/>
      <c r="D64" s="67"/>
      <c r="E64" s="4" t="s">
        <v>0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45">
        <f t="shared" si="6"/>
        <v>0</v>
      </c>
      <c r="S64" s="69"/>
      <c r="T64" s="71"/>
    </row>
    <row r="65" spans="2:20">
      <c r="B65" s="61"/>
      <c r="C65" s="83"/>
      <c r="D65" s="73"/>
      <c r="E65" s="3" t="s">
        <v>1</v>
      </c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2">
        <f t="shared" si="6"/>
        <v>0</v>
      </c>
      <c r="S65" s="75"/>
      <c r="T65" s="71"/>
    </row>
    <row r="66" spans="2:20">
      <c r="B66" s="61"/>
      <c r="C66" s="83"/>
      <c r="D66" s="74"/>
      <c r="E66" s="4" t="s">
        <v>0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45">
        <f t="shared" si="6"/>
        <v>0</v>
      </c>
      <c r="S66" s="76"/>
      <c r="T66" s="71"/>
    </row>
    <row r="67" spans="2:20">
      <c r="B67" s="61"/>
      <c r="C67" s="83"/>
      <c r="D67" s="77" t="s">
        <v>2</v>
      </c>
      <c r="E67" s="3" t="s">
        <v>1</v>
      </c>
      <c r="F67" s="2">
        <f t="shared" ref="F67:Q68" si="10">+F63+F65</f>
        <v>0</v>
      </c>
      <c r="G67" s="2">
        <f t="shared" si="10"/>
        <v>0</v>
      </c>
      <c r="H67" s="2">
        <f t="shared" si="10"/>
        <v>0</v>
      </c>
      <c r="I67" s="2">
        <f t="shared" si="10"/>
        <v>0</v>
      </c>
      <c r="J67" s="2">
        <f t="shared" si="10"/>
        <v>0</v>
      </c>
      <c r="K67" s="2">
        <f t="shared" si="10"/>
        <v>0</v>
      </c>
      <c r="L67" s="2">
        <f t="shared" si="10"/>
        <v>0</v>
      </c>
      <c r="M67" s="2">
        <f t="shared" si="10"/>
        <v>0</v>
      </c>
      <c r="N67" s="2">
        <f t="shared" si="10"/>
        <v>0</v>
      </c>
      <c r="O67" s="2">
        <f t="shared" si="10"/>
        <v>0</v>
      </c>
      <c r="P67" s="2">
        <f t="shared" si="10"/>
        <v>0</v>
      </c>
      <c r="Q67" s="2">
        <f t="shared" si="10"/>
        <v>0</v>
      </c>
      <c r="R67" s="2">
        <f t="shared" si="6"/>
        <v>0</v>
      </c>
      <c r="S67" s="79">
        <f>MIN(R67,R68)</f>
        <v>0</v>
      </c>
      <c r="T67" s="71"/>
    </row>
    <row r="68" spans="2:20" ht="13.8" thickBot="1">
      <c r="B68" s="61"/>
      <c r="C68" s="83"/>
      <c r="D68" s="81"/>
      <c r="E68" s="1" t="s">
        <v>0</v>
      </c>
      <c r="F68" s="45">
        <f t="shared" si="10"/>
        <v>0</v>
      </c>
      <c r="G68" s="45">
        <f t="shared" si="10"/>
        <v>0</v>
      </c>
      <c r="H68" s="45">
        <f t="shared" si="10"/>
        <v>0</v>
      </c>
      <c r="I68" s="45">
        <f t="shared" si="10"/>
        <v>0</v>
      </c>
      <c r="J68" s="45">
        <f t="shared" si="10"/>
        <v>0</v>
      </c>
      <c r="K68" s="45">
        <f t="shared" si="10"/>
        <v>0</v>
      </c>
      <c r="L68" s="45">
        <f t="shared" si="10"/>
        <v>0</v>
      </c>
      <c r="M68" s="45">
        <f t="shared" si="10"/>
        <v>0</v>
      </c>
      <c r="N68" s="45">
        <f t="shared" si="10"/>
        <v>0</v>
      </c>
      <c r="O68" s="45">
        <f t="shared" si="10"/>
        <v>0</v>
      </c>
      <c r="P68" s="45">
        <f t="shared" si="10"/>
        <v>0</v>
      </c>
      <c r="Q68" s="45">
        <f t="shared" si="10"/>
        <v>0</v>
      </c>
      <c r="R68" s="45">
        <f t="shared" si="6"/>
        <v>0</v>
      </c>
      <c r="S68" s="80"/>
      <c r="T68" s="72"/>
    </row>
    <row r="69" spans="2:20" ht="13.8" thickTop="1">
      <c r="B69" s="60">
        <v>9</v>
      </c>
      <c r="C69" s="63"/>
      <c r="D69" s="66"/>
      <c r="E69" s="6" t="s">
        <v>1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">
        <f t="shared" si="6"/>
        <v>0</v>
      </c>
      <c r="S69" s="68"/>
      <c r="T69" s="70"/>
    </row>
    <row r="70" spans="2:20">
      <c r="B70" s="61"/>
      <c r="C70" s="64"/>
      <c r="D70" s="67"/>
      <c r="E70" s="4" t="s">
        <v>0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45">
        <f t="shared" si="6"/>
        <v>0</v>
      </c>
      <c r="S70" s="69"/>
      <c r="T70" s="71"/>
    </row>
    <row r="71" spans="2:20">
      <c r="B71" s="61"/>
      <c r="C71" s="64"/>
      <c r="D71" s="73"/>
      <c r="E71" s="3" t="s">
        <v>1</v>
      </c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2">
        <f t="shared" si="6"/>
        <v>0</v>
      </c>
      <c r="S71" s="75"/>
      <c r="T71" s="71"/>
    </row>
    <row r="72" spans="2:20">
      <c r="B72" s="61"/>
      <c r="C72" s="64"/>
      <c r="D72" s="74"/>
      <c r="E72" s="4" t="s">
        <v>0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45">
        <f t="shared" si="6"/>
        <v>0</v>
      </c>
      <c r="S72" s="76"/>
      <c r="T72" s="71"/>
    </row>
    <row r="73" spans="2:20">
      <c r="B73" s="61"/>
      <c r="C73" s="64"/>
      <c r="D73" s="77" t="s">
        <v>2</v>
      </c>
      <c r="E73" s="3" t="s">
        <v>1</v>
      </c>
      <c r="F73" s="2">
        <f t="shared" ref="F73:Q74" si="11">+F69+F71</f>
        <v>0</v>
      </c>
      <c r="G73" s="2">
        <f t="shared" si="11"/>
        <v>0</v>
      </c>
      <c r="H73" s="2">
        <f t="shared" si="11"/>
        <v>0</v>
      </c>
      <c r="I73" s="2">
        <f t="shared" si="11"/>
        <v>0</v>
      </c>
      <c r="J73" s="2">
        <f t="shared" si="11"/>
        <v>0</v>
      </c>
      <c r="K73" s="2">
        <f t="shared" si="11"/>
        <v>0</v>
      </c>
      <c r="L73" s="2">
        <f t="shared" si="11"/>
        <v>0</v>
      </c>
      <c r="M73" s="2">
        <f t="shared" si="11"/>
        <v>0</v>
      </c>
      <c r="N73" s="2">
        <f t="shared" si="11"/>
        <v>0</v>
      </c>
      <c r="O73" s="2">
        <f t="shared" si="11"/>
        <v>0</v>
      </c>
      <c r="P73" s="2">
        <f t="shared" si="11"/>
        <v>0</v>
      </c>
      <c r="Q73" s="2">
        <f t="shared" si="11"/>
        <v>0</v>
      </c>
      <c r="R73" s="2">
        <f t="shared" si="6"/>
        <v>0</v>
      </c>
      <c r="S73" s="79">
        <f>MIN(R73,R74)</f>
        <v>0</v>
      </c>
      <c r="T73" s="71"/>
    </row>
    <row r="74" spans="2:20" ht="13.8" thickBot="1">
      <c r="B74" s="61"/>
      <c r="C74" s="64"/>
      <c r="D74" s="81"/>
      <c r="E74" s="1" t="s">
        <v>0</v>
      </c>
      <c r="F74" s="45">
        <f t="shared" si="11"/>
        <v>0</v>
      </c>
      <c r="G74" s="45">
        <f t="shared" si="11"/>
        <v>0</v>
      </c>
      <c r="H74" s="45">
        <f t="shared" si="11"/>
        <v>0</v>
      </c>
      <c r="I74" s="45">
        <f t="shared" si="11"/>
        <v>0</v>
      </c>
      <c r="J74" s="45">
        <f t="shared" si="11"/>
        <v>0</v>
      </c>
      <c r="K74" s="45">
        <f t="shared" si="11"/>
        <v>0</v>
      </c>
      <c r="L74" s="45">
        <f t="shared" si="11"/>
        <v>0</v>
      </c>
      <c r="M74" s="45">
        <f t="shared" si="11"/>
        <v>0</v>
      </c>
      <c r="N74" s="45">
        <f t="shared" si="11"/>
        <v>0</v>
      </c>
      <c r="O74" s="45">
        <f t="shared" si="11"/>
        <v>0</v>
      </c>
      <c r="P74" s="45">
        <f t="shared" si="11"/>
        <v>0</v>
      </c>
      <c r="Q74" s="45">
        <f t="shared" si="11"/>
        <v>0</v>
      </c>
      <c r="R74" s="45">
        <f t="shared" si="6"/>
        <v>0</v>
      </c>
      <c r="S74" s="80"/>
      <c r="T74" s="72"/>
    </row>
    <row r="75" spans="2:20" ht="13.8" thickTop="1">
      <c r="B75" s="60">
        <v>10</v>
      </c>
      <c r="C75" s="63"/>
      <c r="D75" s="66"/>
      <c r="E75" s="6" t="s">
        <v>1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">
        <f t="shared" si="6"/>
        <v>0</v>
      </c>
      <c r="S75" s="68"/>
      <c r="T75" s="70"/>
    </row>
    <row r="76" spans="2:20">
      <c r="B76" s="61"/>
      <c r="C76" s="64"/>
      <c r="D76" s="67"/>
      <c r="E76" s="4" t="s">
        <v>0</v>
      </c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45">
        <f t="shared" si="6"/>
        <v>0</v>
      </c>
      <c r="S76" s="69"/>
      <c r="T76" s="71"/>
    </row>
    <row r="77" spans="2:20">
      <c r="B77" s="61"/>
      <c r="C77" s="64"/>
      <c r="D77" s="73"/>
      <c r="E77" s="3" t="s">
        <v>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2">
        <f t="shared" si="6"/>
        <v>0</v>
      </c>
      <c r="S77" s="75"/>
      <c r="T77" s="71"/>
    </row>
    <row r="78" spans="2:20">
      <c r="B78" s="61"/>
      <c r="C78" s="64"/>
      <c r="D78" s="74"/>
      <c r="E78" s="4" t="s">
        <v>0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45">
        <f t="shared" si="6"/>
        <v>0</v>
      </c>
      <c r="S78" s="76"/>
      <c r="T78" s="71"/>
    </row>
    <row r="79" spans="2:20">
      <c r="B79" s="61"/>
      <c r="C79" s="64"/>
      <c r="D79" s="77" t="s">
        <v>2</v>
      </c>
      <c r="E79" s="3" t="s">
        <v>1</v>
      </c>
      <c r="F79" s="2">
        <f t="shared" ref="F79:Q80" si="12">+F75+F77</f>
        <v>0</v>
      </c>
      <c r="G79" s="2">
        <f t="shared" si="12"/>
        <v>0</v>
      </c>
      <c r="H79" s="2">
        <f t="shared" si="12"/>
        <v>0</v>
      </c>
      <c r="I79" s="2">
        <f t="shared" si="12"/>
        <v>0</v>
      </c>
      <c r="J79" s="2">
        <f t="shared" si="12"/>
        <v>0</v>
      </c>
      <c r="K79" s="2">
        <f t="shared" si="12"/>
        <v>0</v>
      </c>
      <c r="L79" s="2">
        <f t="shared" si="12"/>
        <v>0</v>
      </c>
      <c r="M79" s="2">
        <f t="shared" si="12"/>
        <v>0</v>
      </c>
      <c r="N79" s="2">
        <f t="shared" si="12"/>
        <v>0</v>
      </c>
      <c r="O79" s="2">
        <f t="shared" si="12"/>
        <v>0</v>
      </c>
      <c r="P79" s="2">
        <f t="shared" si="12"/>
        <v>0</v>
      </c>
      <c r="Q79" s="2">
        <f t="shared" si="12"/>
        <v>0</v>
      </c>
      <c r="R79" s="2">
        <f t="shared" si="6"/>
        <v>0</v>
      </c>
      <c r="S79" s="79">
        <f>MIN(R79,R80)</f>
        <v>0</v>
      </c>
      <c r="T79" s="71"/>
    </row>
    <row r="80" spans="2:20" ht="13.8" thickBot="1">
      <c r="B80" s="62"/>
      <c r="C80" s="65"/>
      <c r="D80" s="78"/>
      <c r="E80" s="1" t="s">
        <v>0</v>
      </c>
      <c r="F80" s="45">
        <f t="shared" si="12"/>
        <v>0</v>
      </c>
      <c r="G80" s="45">
        <f t="shared" si="12"/>
        <v>0</v>
      </c>
      <c r="H80" s="45">
        <f t="shared" si="12"/>
        <v>0</v>
      </c>
      <c r="I80" s="45">
        <f t="shared" si="12"/>
        <v>0</v>
      </c>
      <c r="J80" s="45">
        <f t="shared" si="12"/>
        <v>0</v>
      </c>
      <c r="K80" s="45">
        <f t="shared" si="12"/>
        <v>0</v>
      </c>
      <c r="L80" s="45">
        <f t="shared" si="12"/>
        <v>0</v>
      </c>
      <c r="M80" s="45">
        <f t="shared" si="12"/>
        <v>0</v>
      </c>
      <c r="N80" s="45">
        <f t="shared" si="12"/>
        <v>0</v>
      </c>
      <c r="O80" s="45">
        <f t="shared" si="12"/>
        <v>0</v>
      </c>
      <c r="P80" s="45">
        <f t="shared" si="12"/>
        <v>0</v>
      </c>
      <c r="Q80" s="45">
        <f t="shared" si="12"/>
        <v>0</v>
      </c>
      <c r="R80" s="45">
        <f t="shared" si="6"/>
        <v>0</v>
      </c>
      <c r="S80" s="80"/>
      <c r="T80" s="72"/>
    </row>
    <row r="81" spans="2:20" ht="13.8" thickTop="1">
      <c r="B81" s="60">
        <v>11</v>
      </c>
      <c r="C81" s="82"/>
      <c r="D81" s="66"/>
      <c r="E81" s="6" t="s">
        <v>1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">
        <f t="shared" si="6"/>
        <v>0</v>
      </c>
      <c r="S81" s="68"/>
      <c r="T81" s="70"/>
    </row>
    <row r="82" spans="2:20">
      <c r="B82" s="61"/>
      <c r="C82" s="83"/>
      <c r="D82" s="67"/>
      <c r="E82" s="4" t="s">
        <v>0</v>
      </c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45">
        <f t="shared" si="6"/>
        <v>0</v>
      </c>
      <c r="S82" s="69"/>
      <c r="T82" s="71"/>
    </row>
    <row r="83" spans="2:20">
      <c r="B83" s="61"/>
      <c r="C83" s="83"/>
      <c r="D83" s="73"/>
      <c r="E83" s="3" t="s">
        <v>1</v>
      </c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2">
        <f t="shared" si="6"/>
        <v>0</v>
      </c>
      <c r="S83" s="75"/>
      <c r="T83" s="71"/>
    </row>
    <row r="84" spans="2:20">
      <c r="B84" s="61"/>
      <c r="C84" s="83"/>
      <c r="D84" s="74"/>
      <c r="E84" s="4" t="s">
        <v>0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45">
        <f t="shared" si="6"/>
        <v>0</v>
      </c>
      <c r="S84" s="76"/>
      <c r="T84" s="71"/>
    </row>
    <row r="85" spans="2:20">
      <c r="B85" s="61"/>
      <c r="C85" s="83"/>
      <c r="D85" s="77" t="s">
        <v>2</v>
      </c>
      <c r="E85" s="3" t="s">
        <v>1</v>
      </c>
      <c r="F85" s="2">
        <f t="shared" ref="F85:Q86" si="13">+F81+F83</f>
        <v>0</v>
      </c>
      <c r="G85" s="2">
        <f t="shared" si="13"/>
        <v>0</v>
      </c>
      <c r="H85" s="2">
        <f t="shared" si="13"/>
        <v>0</v>
      </c>
      <c r="I85" s="2">
        <f t="shared" si="13"/>
        <v>0</v>
      </c>
      <c r="J85" s="2">
        <f t="shared" si="13"/>
        <v>0</v>
      </c>
      <c r="K85" s="2">
        <f t="shared" si="13"/>
        <v>0</v>
      </c>
      <c r="L85" s="2">
        <f t="shared" si="13"/>
        <v>0</v>
      </c>
      <c r="M85" s="2">
        <f t="shared" si="13"/>
        <v>0</v>
      </c>
      <c r="N85" s="2">
        <f t="shared" si="13"/>
        <v>0</v>
      </c>
      <c r="O85" s="2">
        <f t="shared" si="13"/>
        <v>0</v>
      </c>
      <c r="P85" s="2">
        <f t="shared" si="13"/>
        <v>0</v>
      </c>
      <c r="Q85" s="2">
        <f t="shared" si="13"/>
        <v>0</v>
      </c>
      <c r="R85" s="2">
        <f t="shared" si="6"/>
        <v>0</v>
      </c>
      <c r="S85" s="79">
        <f>MIN(R85,R86)</f>
        <v>0</v>
      </c>
      <c r="T85" s="71"/>
    </row>
    <row r="86" spans="2:20" ht="13.8" thickBot="1">
      <c r="B86" s="61"/>
      <c r="C86" s="83"/>
      <c r="D86" s="81"/>
      <c r="E86" s="1" t="s">
        <v>0</v>
      </c>
      <c r="F86" s="45">
        <f t="shared" si="13"/>
        <v>0</v>
      </c>
      <c r="G86" s="45">
        <f t="shared" si="13"/>
        <v>0</v>
      </c>
      <c r="H86" s="45">
        <f t="shared" si="13"/>
        <v>0</v>
      </c>
      <c r="I86" s="45">
        <f t="shared" si="13"/>
        <v>0</v>
      </c>
      <c r="J86" s="45">
        <f t="shared" si="13"/>
        <v>0</v>
      </c>
      <c r="K86" s="45">
        <f t="shared" si="13"/>
        <v>0</v>
      </c>
      <c r="L86" s="45">
        <f t="shared" si="13"/>
        <v>0</v>
      </c>
      <c r="M86" s="45">
        <f t="shared" si="13"/>
        <v>0</v>
      </c>
      <c r="N86" s="45">
        <f t="shared" si="13"/>
        <v>0</v>
      </c>
      <c r="O86" s="45">
        <f t="shared" si="13"/>
        <v>0</v>
      </c>
      <c r="P86" s="45">
        <f t="shared" si="13"/>
        <v>0</v>
      </c>
      <c r="Q86" s="45">
        <f t="shared" si="13"/>
        <v>0</v>
      </c>
      <c r="R86" s="45">
        <f t="shared" si="6"/>
        <v>0</v>
      </c>
      <c r="S86" s="80"/>
      <c r="T86" s="72"/>
    </row>
    <row r="87" spans="2:20" ht="13.8" thickTop="1">
      <c r="B87" s="60">
        <v>12</v>
      </c>
      <c r="C87" s="82"/>
      <c r="D87" s="66"/>
      <c r="E87" s="6" t="s">
        <v>1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">
        <f t="shared" si="6"/>
        <v>0</v>
      </c>
      <c r="S87" s="68"/>
      <c r="T87" s="70"/>
    </row>
    <row r="88" spans="2:20">
      <c r="B88" s="61"/>
      <c r="C88" s="83"/>
      <c r="D88" s="67"/>
      <c r="E88" s="4" t="s">
        <v>0</v>
      </c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45">
        <f t="shared" si="6"/>
        <v>0</v>
      </c>
      <c r="S88" s="69"/>
      <c r="T88" s="71"/>
    </row>
    <row r="89" spans="2:20">
      <c r="B89" s="61"/>
      <c r="C89" s="83"/>
      <c r="D89" s="73"/>
      <c r="E89" s="3" t="s">
        <v>1</v>
      </c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2">
        <f t="shared" si="6"/>
        <v>0</v>
      </c>
      <c r="S89" s="75"/>
      <c r="T89" s="71"/>
    </row>
    <row r="90" spans="2:20">
      <c r="B90" s="61"/>
      <c r="C90" s="83"/>
      <c r="D90" s="74"/>
      <c r="E90" s="4" t="s">
        <v>0</v>
      </c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45">
        <f t="shared" si="6"/>
        <v>0</v>
      </c>
      <c r="S90" s="76"/>
      <c r="T90" s="71"/>
    </row>
    <row r="91" spans="2:20">
      <c r="B91" s="61"/>
      <c r="C91" s="83"/>
      <c r="D91" s="77" t="s">
        <v>2</v>
      </c>
      <c r="E91" s="3" t="s">
        <v>1</v>
      </c>
      <c r="F91" s="2">
        <f t="shared" ref="F91:Q92" si="14">+F87+F89</f>
        <v>0</v>
      </c>
      <c r="G91" s="2">
        <f t="shared" si="14"/>
        <v>0</v>
      </c>
      <c r="H91" s="2">
        <f t="shared" si="14"/>
        <v>0</v>
      </c>
      <c r="I91" s="2">
        <f t="shared" si="14"/>
        <v>0</v>
      </c>
      <c r="J91" s="2">
        <f t="shared" si="14"/>
        <v>0</v>
      </c>
      <c r="K91" s="2">
        <f t="shared" si="14"/>
        <v>0</v>
      </c>
      <c r="L91" s="2">
        <f t="shared" si="14"/>
        <v>0</v>
      </c>
      <c r="M91" s="2">
        <f t="shared" si="14"/>
        <v>0</v>
      </c>
      <c r="N91" s="2">
        <f t="shared" si="14"/>
        <v>0</v>
      </c>
      <c r="O91" s="2">
        <f t="shared" si="14"/>
        <v>0</v>
      </c>
      <c r="P91" s="2">
        <f t="shared" si="14"/>
        <v>0</v>
      </c>
      <c r="Q91" s="2">
        <f t="shared" si="14"/>
        <v>0</v>
      </c>
      <c r="R91" s="2">
        <f t="shared" si="6"/>
        <v>0</v>
      </c>
      <c r="S91" s="79">
        <f>MIN(R91,R92)</f>
        <v>0</v>
      </c>
      <c r="T91" s="71"/>
    </row>
    <row r="92" spans="2:20" ht="13.8" thickBot="1">
      <c r="B92" s="61"/>
      <c r="C92" s="83"/>
      <c r="D92" s="81"/>
      <c r="E92" s="1" t="s">
        <v>0</v>
      </c>
      <c r="F92" s="45">
        <f t="shared" si="14"/>
        <v>0</v>
      </c>
      <c r="G92" s="45">
        <f t="shared" si="14"/>
        <v>0</v>
      </c>
      <c r="H92" s="45">
        <f t="shared" si="14"/>
        <v>0</v>
      </c>
      <c r="I92" s="45">
        <f t="shared" si="14"/>
        <v>0</v>
      </c>
      <c r="J92" s="45">
        <f t="shared" si="14"/>
        <v>0</v>
      </c>
      <c r="K92" s="45">
        <f t="shared" si="14"/>
        <v>0</v>
      </c>
      <c r="L92" s="45">
        <f t="shared" si="14"/>
        <v>0</v>
      </c>
      <c r="M92" s="45">
        <f t="shared" si="14"/>
        <v>0</v>
      </c>
      <c r="N92" s="45">
        <f t="shared" si="14"/>
        <v>0</v>
      </c>
      <c r="O92" s="45">
        <f t="shared" si="14"/>
        <v>0</v>
      </c>
      <c r="P92" s="45">
        <f t="shared" si="14"/>
        <v>0</v>
      </c>
      <c r="Q92" s="45">
        <f t="shared" si="14"/>
        <v>0</v>
      </c>
      <c r="R92" s="45">
        <f t="shared" si="6"/>
        <v>0</v>
      </c>
      <c r="S92" s="80"/>
      <c r="T92" s="72"/>
    </row>
    <row r="93" spans="2:20" ht="13.8" thickTop="1">
      <c r="B93" s="60">
        <v>13</v>
      </c>
      <c r="C93" s="82"/>
      <c r="D93" s="66"/>
      <c r="E93" s="6" t="s">
        <v>1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">
        <f t="shared" si="6"/>
        <v>0</v>
      </c>
      <c r="S93" s="68"/>
      <c r="T93" s="70"/>
    </row>
    <row r="94" spans="2:20">
      <c r="B94" s="61"/>
      <c r="C94" s="83"/>
      <c r="D94" s="67"/>
      <c r="E94" s="4" t="s">
        <v>0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45">
        <f t="shared" si="6"/>
        <v>0</v>
      </c>
      <c r="S94" s="69"/>
      <c r="T94" s="71"/>
    </row>
    <row r="95" spans="2:20">
      <c r="B95" s="61"/>
      <c r="C95" s="83"/>
      <c r="D95" s="73"/>
      <c r="E95" s="3" t="s">
        <v>1</v>
      </c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2">
        <f t="shared" si="6"/>
        <v>0</v>
      </c>
      <c r="S95" s="75"/>
      <c r="T95" s="71"/>
    </row>
    <row r="96" spans="2:20">
      <c r="B96" s="61"/>
      <c r="C96" s="83"/>
      <c r="D96" s="74"/>
      <c r="E96" s="4" t="s">
        <v>0</v>
      </c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45">
        <f t="shared" si="6"/>
        <v>0</v>
      </c>
      <c r="S96" s="76"/>
      <c r="T96" s="71"/>
    </row>
    <row r="97" spans="2:20">
      <c r="B97" s="61"/>
      <c r="C97" s="83"/>
      <c r="D97" s="77" t="s">
        <v>2</v>
      </c>
      <c r="E97" s="3" t="s">
        <v>1</v>
      </c>
      <c r="F97" s="2">
        <f t="shared" ref="F97:Q98" si="15">+F93+F95</f>
        <v>0</v>
      </c>
      <c r="G97" s="2">
        <f t="shared" si="15"/>
        <v>0</v>
      </c>
      <c r="H97" s="2">
        <f t="shared" si="15"/>
        <v>0</v>
      </c>
      <c r="I97" s="2">
        <f t="shared" si="15"/>
        <v>0</v>
      </c>
      <c r="J97" s="2">
        <f t="shared" si="15"/>
        <v>0</v>
      </c>
      <c r="K97" s="2">
        <f t="shared" si="15"/>
        <v>0</v>
      </c>
      <c r="L97" s="2">
        <f t="shared" si="15"/>
        <v>0</v>
      </c>
      <c r="M97" s="2">
        <f t="shared" si="15"/>
        <v>0</v>
      </c>
      <c r="N97" s="2">
        <f t="shared" si="15"/>
        <v>0</v>
      </c>
      <c r="O97" s="2">
        <f t="shared" si="15"/>
        <v>0</v>
      </c>
      <c r="P97" s="2">
        <f t="shared" si="15"/>
        <v>0</v>
      </c>
      <c r="Q97" s="2">
        <f t="shared" si="15"/>
        <v>0</v>
      </c>
      <c r="R97" s="2">
        <f t="shared" si="6"/>
        <v>0</v>
      </c>
      <c r="S97" s="79">
        <f>MIN(R97,R98)</f>
        <v>0</v>
      </c>
      <c r="T97" s="71"/>
    </row>
    <row r="98" spans="2:20" ht="13.8" thickBot="1">
      <c r="B98" s="61"/>
      <c r="C98" s="83"/>
      <c r="D98" s="81"/>
      <c r="E98" s="1" t="s">
        <v>0</v>
      </c>
      <c r="F98" s="45">
        <f t="shared" si="15"/>
        <v>0</v>
      </c>
      <c r="G98" s="45">
        <f t="shared" si="15"/>
        <v>0</v>
      </c>
      <c r="H98" s="45">
        <f t="shared" si="15"/>
        <v>0</v>
      </c>
      <c r="I98" s="45">
        <f t="shared" si="15"/>
        <v>0</v>
      </c>
      <c r="J98" s="45">
        <f t="shared" si="15"/>
        <v>0</v>
      </c>
      <c r="K98" s="45">
        <f t="shared" si="15"/>
        <v>0</v>
      </c>
      <c r="L98" s="45">
        <f t="shared" si="15"/>
        <v>0</v>
      </c>
      <c r="M98" s="45">
        <f t="shared" si="15"/>
        <v>0</v>
      </c>
      <c r="N98" s="45">
        <f t="shared" si="15"/>
        <v>0</v>
      </c>
      <c r="O98" s="45">
        <f t="shared" si="15"/>
        <v>0</v>
      </c>
      <c r="P98" s="45">
        <f t="shared" si="15"/>
        <v>0</v>
      </c>
      <c r="Q98" s="45">
        <f t="shared" si="15"/>
        <v>0</v>
      </c>
      <c r="R98" s="45">
        <f t="shared" si="6"/>
        <v>0</v>
      </c>
      <c r="S98" s="80"/>
      <c r="T98" s="72"/>
    </row>
    <row r="99" spans="2:20" ht="13.8" thickTop="1">
      <c r="B99" s="60">
        <v>14</v>
      </c>
      <c r="C99" s="63"/>
      <c r="D99" s="66"/>
      <c r="E99" s="6" t="s">
        <v>1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">
        <f t="shared" si="6"/>
        <v>0</v>
      </c>
      <c r="S99" s="68"/>
      <c r="T99" s="70"/>
    </row>
    <row r="100" spans="2:20">
      <c r="B100" s="61"/>
      <c r="C100" s="64"/>
      <c r="D100" s="67"/>
      <c r="E100" s="4" t="s">
        <v>0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45">
        <f t="shared" si="6"/>
        <v>0</v>
      </c>
      <c r="S100" s="69"/>
      <c r="T100" s="71"/>
    </row>
    <row r="101" spans="2:20">
      <c r="B101" s="61"/>
      <c r="C101" s="64"/>
      <c r="D101" s="73"/>
      <c r="E101" s="3" t="s">
        <v>1</v>
      </c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2">
        <f t="shared" si="6"/>
        <v>0</v>
      </c>
      <c r="S101" s="75"/>
      <c r="T101" s="71"/>
    </row>
    <row r="102" spans="2:20">
      <c r="B102" s="61"/>
      <c r="C102" s="64"/>
      <c r="D102" s="74"/>
      <c r="E102" s="4" t="s">
        <v>0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45">
        <f t="shared" si="6"/>
        <v>0</v>
      </c>
      <c r="S102" s="76"/>
      <c r="T102" s="71"/>
    </row>
    <row r="103" spans="2:20">
      <c r="B103" s="61"/>
      <c r="C103" s="64"/>
      <c r="D103" s="77" t="s">
        <v>2</v>
      </c>
      <c r="E103" s="3" t="s">
        <v>1</v>
      </c>
      <c r="F103" s="2">
        <f t="shared" ref="F103:Q104" si="16">+F99+F101</f>
        <v>0</v>
      </c>
      <c r="G103" s="2">
        <f t="shared" si="16"/>
        <v>0</v>
      </c>
      <c r="H103" s="2">
        <f t="shared" si="16"/>
        <v>0</v>
      </c>
      <c r="I103" s="2">
        <f t="shared" si="16"/>
        <v>0</v>
      </c>
      <c r="J103" s="2">
        <f t="shared" si="16"/>
        <v>0</v>
      </c>
      <c r="K103" s="2">
        <f t="shared" si="16"/>
        <v>0</v>
      </c>
      <c r="L103" s="2">
        <f t="shared" si="16"/>
        <v>0</v>
      </c>
      <c r="M103" s="2">
        <f t="shared" si="16"/>
        <v>0</v>
      </c>
      <c r="N103" s="2">
        <f t="shared" si="16"/>
        <v>0</v>
      </c>
      <c r="O103" s="2">
        <f t="shared" si="16"/>
        <v>0</v>
      </c>
      <c r="P103" s="2">
        <f t="shared" si="16"/>
        <v>0</v>
      </c>
      <c r="Q103" s="2">
        <f t="shared" si="16"/>
        <v>0</v>
      </c>
      <c r="R103" s="2">
        <f t="shared" si="6"/>
        <v>0</v>
      </c>
      <c r="S103" s="79">
        <f>MIN(R103,R104)</f>
        <v>0</v>
      </c>
      <c r="T103" s="71"/>
    </row>
    <row r="104" spans="2:20" ht="13.8" thickBot="1">
      <c r="B104" s="61"/>
      <c r="C104" s="64"/>
      <c r="D104" s="81"/>
      <c r="E104" s="1" t="s">
        <v>0</v>
      </c>
      <c r="F104" s="45">
        <f t="shared" si="16"/>
        <v>0</v>
      </c>
      <c r="G104" s="45">
        <f t="shared" si="16"/>
        <v>0</v>
      </c>
      <c r="H104" s="45">
        <f t="shared" si="16"/>
        <v>0</v>
      </c>
      <c r="I104" s="45">
        <f t="shared" si="16"/>
        <v>0</v>
      </c>
      <c r="J104" s="45">
        <f t="shared" si="16"/>
        <v>0</v>
      </c>
      <c r="K104" s="45">
        <f t="shared" si="16"/>
        <v>0</v>
      </c>
      <c r="L104" s="45">
        <f t="shared" si="16"/>
        <v>0</v>
      </c>
      <c r="M104" s="45">
        <f t="shared" si="16"/>
        <v>0</v>
      </c>
      <c r="N104" s="45">
        <f t="shared" si="16"/>
        <v>0</v>
      </c>
      <c r="O104" s="45">
        <f t="shared" si="16"/>
        <v>0</v>
      </c>
      <c r="P104" s="45">
        <f t="shared" si="16"/>
        <v>0</v>
      </c>
      <c r="Q104" s="45">
        <f t="shared" si="16"/>
        <v>0</v>
      </c>
      <c r="R104" s="45">
        <f t="shared" si="6"/>
        <v>0</v>
      </c>
      <c r="S104" s="80"/>
      <c r="T104" s="72"/>
    </row>
    <row r="105" spans="2:20" ht="13.8" thickTop="1">
      <c r="B105" s="60">
        <v>15</v>
      </c>
      <c r="C105" s="63"/>
      <c r="D105" s="66"/>
      <c r="E105" s="6" t="s">
        <v>1</v>
      </c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">
        <f t="shared" si="6"/>
        <v>0</v>
      </c>
      <c r="S105" s="68"/>
      <c r="T105" s="70"/>
    </row>
    <row r="106" spans="2:20">
      <c r="B106" s="61"/>
      <c r="C106" s="64"/>
      <c r="D106" s="67"/>
      <c r="E106" s="4" t="s">
        <v>0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45">
        <f t="shared" si="6"/>
        <v>0</v>
      </c>
      <c r="S106" s="69"/>
      <c r="T106" s="71"/>
    </row>
    <row r="107" spans="2:20">
      <c r="B107" s="61"/>
      <c r="C107" s="64"/>
      <c r="D107" s="73"/>
      <c r="E107" s="3" t="s">
        <v>1</v>
      </c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2">
        <f t="shared" si="6"/>
        <v>0</v>
      </c>
      <c r="S107" s="75"/>
      <c r="T107" s="71"/>
    </row>
    <row r="108" spans="2:20">
      <c r="B108" s="61"/>
      <c r="C108" s="64"/>
      <c r="D108" s="74"/>
      <c r="E108" s="4" t="s">
        <v>0</v>
      </c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45">
        <f t="shared" si="6"/>
        <v>0</v>
      </c>
      <c r="S108" s="76"/>
      <c r="T108" s="71"/>
    </row>
    <row r="109" spans="2:20">
      <c r="B109" s="61"/>
      <c r="C109" s="64"/>
      <c r="D109" s="77" t="s">
        <v>2</v>
      </c>
      <c r="E109" s="3" t="s">
        <v>1</v>
      </c>
      <c r="F109" s="2">
        <f t="shared" ref="F109:Q110" si="17">+F105+F107</f>
        <v>0</v>
      </c>
      <c r="G109" s="2">
        <f t="shared" si="17"/>
        <v>0</v>
      </c>
      <c r="H109" s="2">
        <f t="shared" si="17"/>
        <v>0</v>
      </c>
      <c r="I109" s="2">
        <f t="shared" si="17"/>
        <v>0</v>
      </c>
      <c r="J109" s="2">
        <f t="shared" si="17"/>
        <v>0</v>
      </c>
      <c r="K109" s="2">
        <f t="shared" si="17"/>
        <v>0</v>
      </c>
      <c r="L109" s="2">
        <f t="shared" si="17"/>
        <v>0</v>
      </c>
      <c r="M109" s="2">
        <f t="shared" si="17"/>
        <v>0</v>
      </c>
      <c r="N109" s="2">
        <f t="shared" si="17"/>
        <v>0</v>
      </c>
      <c r="O109" s="2">
        <f t="shared" si="17"/>
        <v>0</v>
      </c>
      <c r="P109" s="2">
        <f t="shared" si="17"/>
        <v>0</v>
      </c>
      <c r="Q109" s="2">
        <f t="shared" si="17"/>
        <v>0</v>
      </c>
      <c r="R109" s="2">
        <f t="shared" si="6"/>
        <v>0</v>
      </c>
      <c r="S109" s="79">
        <f>MIN(R109,R110)</f>
        <v>0</v>
      </c>
      <c r="T109" s="71"/>
    </row>
    <row r="110" spans="2:20" ht="13.8" thickBot="1">
      <c r="B110" s="62"/>
      <c r="C110" s="65"/>
      <c r="D110" s="78"/>
      <c r="E110" s="1" t="s">
        <v>0</v>
      </c>
      <c r="F110" s="45">
        <f t="shared" si="17"/>
        <v>0</v>
      </c>
      <c r="G110" s="45">
        <f t="shared" si="17"/>
        <v>0</v>
      </c>
      <c r="H110" s="45">
        <f t="shared" si="17"/>
        <v>0</v>
      </c>
      <c r="I110" s="45">
        <f t="shared" si="17"/>
        <v>0</v>
      </c>
      <c r="J110" s="45">
        <f t="shared" si="17"/>
        <v>0</v>
      </c>
      <c r="K110" s="45">
        <f t="shared" si="17"/>
        <v>0</v>
      </c>
      <c r="L110" s="45">
        <f t="shared" si="17"/>
        <v>0</v>
      </c>
      <c r="M110" s="45">
        <f t="shared" si="17"/>
        <v>0</v>
      </c>
      <c r="N110" s="45">
        <f t="shared" si="17"/>
        <v>0</v>
      </c>
      <c r="O110" s="45">
        <f t="shared" si="17"/>
        <v>0</v>
      </c>
      <c r="P110" s="45">
        <f t="shared" si="17"/>
        <v>0</v>
      </c>
      <c r="Q110" s="45">
        <f t="shared" si="17"/>
        <v>0</v>
      </c>
      <c r="R110" s="45">
        <f t="shared" si="6"/>
        <v>0</v>
      </c>
      <c r="S110" s="80"/>
      <c r="T110" s="72"/>
    </row>
    <row r="111" spans="2:20" ht="13.8" thickTop="1">
      <c r="B111" s="60">
        <v>16</v>
      </c>
      <c r="C111" s="82"/>
      <c r="D111" s="66"/>
      <c r="E111" s="6" t="s">
        <v>1</v>
      </c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">
        <f t="shared" ref="R111:R140" si="18">+SUM(F111:Q111)</f>
        <v>0</v>
      </c>
      <c r="S111" s="68"/>
      <c r="T111" s="70"/>
    </row>
    <row r="112" spans="2:20">
      <c r="B112" s="61"/>
      <c r="C112" s="83"/>
      <c r="D112" s="74"/>
      <c r="E112" s="4" t="s">
        <v>0</v>
      </c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45">
        <f t="shared" si="18"/>
        <v>0</v>
      </c>
      <c r="S112" s="69"/>
      <c r="T112" s="71"/>
    </row>
    <row r="113" spans="2:20">
      <c r="B113" s="61"/>
      <c r="C113" s="83"/>
      <c r="D113" s="67"/>
      <c r="E113" s="3" t="s">
        <v>1</v>
      </c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2">
        <f t="shared" si="18"/>
        <v>0</v>
      </c>
      <c r="S113" s="75"/>
      <c r="T113" s="71"/>
    </row>
    <row r="114" spans="2:20">
      <c r="B114" s="61"/>
      <c r="C114" s="83"/>
      <c r="D114" s="67"/>
      <c r="E114" s="4" t="s">
        <v>0</v>
      </c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45">
        <f t="shared" si="18"/>
        <v>0</v>
      </c>
      <c r="S114" s="76"/>
      <c r="T114" s="71"/>
    </row>
    <row r="115" spans="2:20">
      <c r="B115" s="61"/>
      <c r="C115" s="83"/>
      <c r="D115" s="77" t="s">
        <v>2</v>
      </c>
      <c r="E115" s="3" t="s">
        <v>1</v>
      </c>
      <c r="F115" s="2">
        <f t="shared" ref="F115:Q116" si="19">+F111+F113</f>
        <v>0</v>
      </c>
      <c r="G115" s="2">
        <f t="shared" si="19"/>
        <v>0</v>
      </c>
      <c r="H115" s="2">
        <f t="shared" si="19"/>
        <v>0</v>
      </c>
      <c r="I115" s="2">
        <f t="shared" si="19"/>
        <v>0</v>
      </c>
      <c r="J115" s="2">
        <f t="shared" si="19"/>
        <v>0</v>
      </c>
      <c r="K115" s="2">
        <f t="shared" si="19"/>
        <v>0</v>
      </c>
      <c r="L115" s="2">
        <f t="shared" si="19"/>
        <v>0</v>
      </c>
      <c r="M115" s="2">
        <f t="shared" si="19"/>
        <v>0</v>
      </c>
      <c r="N115" s="2">
        <f t="shared" si="19"/>
        <v>0</v>
      </c>
      <c r="O115" s="2">
        <f t="shared" si="19"/>
        <v>0</v>
      </c>
      <c r="P115" s="2">
        <f t="shared" si="19"/>
        <v>0</v>
      </c>
      <c r="Q115" s="2">
        <f t="shared" si="19"/>
        <v>0</v>
      </c>
      <c r="R115" s="2">
        <f t="shared" si="18"/>
        <v>0</v>
      </c>
      <c r="S115" s="79">
        <f>MIN(R115,R116)</f>
        <v>0</v>
      </c>
      <c r="T115" s="71"/>
    </row>
    <row r="116" spans="2:20" ht="13.8" thickBot="1">
      <c r="B116" s="61"/>
      <c r="C116" s="83"/>
      <c r="D116" s="81"/>
      <c r="E116" s="1" t="s">
        <v>0</v>
      </c>
      <c r="F116" s="45">
        <f t="shared" si="19"/>
        <v>0</v>
      </c>
      <c r="G116" s="45">
        <f t="shared" si="19"/>
        <v>0</v>
      </c>
      <c r="H116" s="45">
        <f t="shared" si="19"/>
        <v>0</v>
      </c>
      <c r="I116" s="45">
        <f t="shared" si="19"/>
        <v>0</v>
      </c>
      <c r="J116" s="45">
        <f t="shared" si="19"/>
        <v>0</v>
      </c>
      <c r="K116" s="45">
        <f t="shared" si="19"/>
        <v>0</v>
      </c>
      <c r="L116" s="45">
        <f t="shared" si="19"/>
        <v>0</v>
      </c>
      <c r="M116" s="45">
        <f t="shared" si="19"/>
        <v>0</v>
      </c>
      <c r="N116" s="45">
        <f t="shared" si="19"/>
        <v>0</v>
      </c>
      <c r="O116" s="45">
        <f t="shared" si="19"/>
        <v>0</v>
      </c>
      <c r="P116" s="45">
        <f t="shared" si="19"/>
        <v>0</v>
      </c>
      <c r="Q116" s="45">
        <f t="shared" si="19"/>
        <v>0</v>
      </c>
      <c r="R116" s="45">
        <f t="shared" si="18"/>
        <v>0</v>
      </c>
      <c r="S116" s="80"/>
      <c r="T116" s="72"/>
    </row>
    <row r="117" spans="2:20" ht="13.8" thickTop="1">
      <c r="B117" s="60">
        <v>17</v>
      </c>
      <c r="C117" s="82"/>
      <c r="D117" s="66"/>
      <c r="E117" s="6" t="s">
        <v>1</v>
      </c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">
        <f t="shared" si="18"/>
        <v>0</v>
      </c>
      <c r="S117" s="68"/>
      <c r="T117" s="70"/>
    </row>
    <row r="118" spans="2:20">
      <c r="B118" s="61"/>
      <c r="C118" s="83"/>
      <c r="D118" s="67"/>
      <c r="E118" s="4" t="s">
        <v>0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45">
        <f t="shared" si="18"/>
        <v>0</v>
      </c>
      <c r="S118" s="69"/>
      <c r="T118" s="71"/>
    </row>
    <row r="119" spans="2:20">
      <c r="B119" s="61"/>
      <c r="C119" s="83"/>
      <c r="D119" s="73"/>
      <c r="E119" s="3" t="s">
        <v>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2">
        <f t="shared" si="18"/>
        <v>0</v>
      </c>
      <c r="S119" s="75"/>
      <c r="T119" s="71"/>
    </row>
    <row r="120" spans="2:20">
      <c r="B120" s="61"/>
      <c r="C120" s="83"/>
      <c r="D120" s="74"/>
      <c r="E120" s="4" t="s">
        <v>0</v>
      </c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45">
        <f t="shared" si="18"/>
        <v>0</v>
      </c>
      <c r="S120" s="76"/>
      <c r="T120" s="71"/>
    </row>
    <row r="121" spans="2:20">
      <c r="B121" s="61"/>
      <c r="C121" s="83"/>
      <c r="D121" s="77" t="s">
        <v>2</v>
      </c>
      <c r="E121" s="3" t="s">
        <v>1</v>
      </c>
      <c r="F121" s="2">
        <f t="shared" ref="F121:Q122" si="20">+F117+F119</f>
        <v>0</v>
      </c>
      <c r="G121" s="2">
        <f t="shared" si="20"/>
        <v>0</v>
      </c>
      <c r="H121" s="2">
        <f t="shared" si="20"/>
        <v>0</v>
      </c>
      <c r="I121" s="2">
        <f t="shared" si="20"/>
        <v>0</v>
      </c>
      <c r="J121" s="2">
        <f t="shared" si="20"/>
        <v>0</v>
      </c>
      <c r="K121" s="2">
        <f t="shared" si="20"/>
        <v>0</v>
      </c>
      <c r="L121" s="2">
        <f t="shared" si="20"/>
        <v>0</v>
      </c>
      <c r="M121" s="2">
        <f t="shared" si="20"/>
        <v>0</v>
      </c>
      <c r="N121" s="2">
        <f t="shared" si="20"/>
        <v>0</v>
      </c>
      <c r="O121" s="2">
        <f t="shared" si="20"/>
        <v>0</v>
      </c>
      <c r="P121" s="2">
        <f t="shared" si="20"/>
        <v>0</v>
      </c>
      <c r="Q121" s="2">
        <f t="shared" si="20"/>
        <v>0</v>
      </c>
      <c r="R121" s="2">
        <f t="shared" si="18"/>
        <v>0</v>
      </c>
      <c r="S121" s="79">
        <f>MIN(R121,R122)</f>
        <v>0</v>
      </c>
      <c r="T121" s="71"/>
    </row>
    <row r="122" spans="2:20" ht="13.8" thickBot="1">
      <c r="B122" s="61"/>
      <c r="C122" s="83"/>
      <c r="D122" s="81"/>
      <c r="E122" s="1" t="s">
        <v>0</v>
      </c>
      <c r="F122" s="45">
        <f t="shared" si="20"/>
        <v>0</v>
      </c>
      <c r="G122" s="45">
        <f t="shared" si="20"/>
        <v>0</v>
      </c>
      <c r="H122" s="45">
        <f t="shared" si="20"/>
        <v>0</v>
      </c>
      <c r="I122" s="45">
        <f t="shared" si="20"/>
        <v>0</v>
      </c>
      <c r="J122" s="45">
        <f t="shared" si="20"/>
        <v>0</v>
      </c>
      <c r="K122" s="45">
        <f t="shared" si="20"/>
        <v>0</v>
      </c>
      <c r="L122" s="45">
        <f t="shared" si="20"/>
        <v>0</v>
      </c>
      <c r="M122" s="45">
        <f t="shared" si="20"/>
        <v>0</v>
      </c>
      <c r="N122" s="45">
        <f t="shared" si="20"/>
        <v>0</v>
      </c>
      <c r="O122" s="45">
        <f t="shared" si="20"/>
        <v>0</v>
      </c>
      <c r="P122" s="45">
        <f t="shared" si="20"/>
        <v>0</v>
      </c>
      <c r="Q122" s="45">
        <f t="shared" si="20"/>
        <v>0</v>
      </c>
      <c r="R122" s="45">
        <f t="shared" si="18"/>
        <v>0</v>
      </c>
      <c r="S122" s="80"/>
      <c r="T122" s="72"/>
    </row>
    <row r="123" spans="2:20" ht="13.8" thickTop="1">
      <c r="B123" s="60">
        <v>18</v>
      </c>
      <c r="C123" s="82"/>
      <c r="D123" s="66"/>
      <c r="E123" s="6" t="s">
        <v>1</v>
      </c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">
        <f t="shared" si="18"/>
        <v>0</v>
      </c>
      <c r="S123" s="68"/>
      <c r="T123" s="70"/>
    </row>
    <row r="124" spans="2:20">
      <c r="B124" s="61"/>
      <c r="C124" s="83"/>
      <c r="D124" s="67"/>
      <c r="E124" s="4" t="s">
        <v>0</v>
      </c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45">
        <f t="shared" si="18"/>
        <v>0</v>
      </c>
      <c r="S124" s="69"/>
      <c r="T124" s="71"/>
    </row>
    <row r="125" spans="2:20">
      <c r="B125" s="61"/>
      <c r="C125" s="83"/>
      <c r="D125" s="73"/>
      <c r="E125" s="3" t="s">
        <v>1</v>
      </c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2">
        <f t="shared" si="18"/>
        <v>0</v>
      </c>
      <c r="S125" s="75"/>
      <c r="T125" s="71"/>
    </row>
    <row r="126" spans="2:20">
      <c r="B126" s="61"/>
      <c r="C126" s="83"/>
      <c r="D126" s="74"/>
      <c r="E126" s="4" t="s">
        <v>0</v>
      </c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45">
        <f t="shared" si="18"/>
        <v>0</v>
      </c>
      <c r="S126" s="76"/>
      <c r="T126" s="71"/>
    </row>
    <row r="127" spans="2:20">
      <c r="B127" s="61"/>
      <c r="C127" s="83"/>
      <c r="D127" s="77" t="s">
        <v>2</v>
      </c>
      <c r="E127" s="3" t="s">
        <v>1</v>
      </c>
      <c r="F127" s="2">
        <f t="shared" ref="F127:Q128" si="21">+F123+F125</f>
        <v>0</v>
      </c>
      <c r="G127" s="2">
        <f t="shared" si="21"/>
        <v>0</v>
      </c>
      <c r="H127" s="2">
        <f t="shared" si="21"/>
        <v>0</v>
      </c>
      <c r="I127" s="2">
        <f t="shared" si="21"/>
        <v>0</v>
      </c>
      <c r="J127" s="2">
        <f t="shared" si="21"/>
        <v>0</v>
      </c>
      <c r="K127" s="2">
        <f t="shared" si="21"/>
        <v>0</v>
      </c>
      <c r="L127" s="2">
        <f t="shared" si="21"/>
        <v>0</v>
      </c>
      <c r="M127" s="2">
        <f t="shared" si="21"/>
        <v>0</v>
      </c>
      <c r="N127" s="2">
        <f t="shared" si="21"/>
        <v>0</v>
      </c>
      <c r="O127" s="2">
        <f t="shared" si="21"/>
        <v>0</v>
      </c>
      <c r="P127" s="2">
        <f t="shared" si="21"/>
        <v>0</v>
      </c>
      <c r="Q127" s="2">
        <f t="shared" si="21"/>
        <v>0</v>
      </c>
      <c r="R127" s="2">
        <f t="shared" si="18"/>
        <v>0</v>
      </c>
      <c r="S127" s="79">
        <f>MIN(R127,R128)</f>
        <v>0</v>
      </c>
      <c r="T127" s="71"/>
    </row>
    <row r="128" spans="2:20" ht="13.8" thickBot="1">
      <c r="B128" s="61"/>
      <c r="C128" s="83"/>
      <c r="D128" s="81"/>
      <c r="E128" s="1" t="s">
        <v>0</v>
      </c>
      <c r="F128" s="45">
        <f t="shared" si="21"/>
        <v>0</v>
      </c>
      <c r="G128" s="45">
        <f t="shared" si="21"/>
        <v>0</v>
      </c>
      <c r="H128" s="45">
        <f t="shared" si="21"/>
        <v>0</v>
      </c>
      <c r="I128" s="45">
        <f t="shared" si="21"/>
        <v>0</v>
      </c>
      <c r="J128" s="45">
        <f t="shared" si="21"/>
        <v>0</v>
      </c>
      <c r="K128" s="45">
        <f t="shared" si="21"/>
        <v>0</v>
      </c>
      <c r="L128" s="45">
        <f t="shared" si="21"/>
        <v>0</v>
      </c>
      <c r="M128" s="45">
        <f t="shared" si="21"/>
        <v>0</v>
      </c>
      <c r="N128" s="45">
        <f t="shared" si="21"/>
        <v>0</v>
      </c>
      <c r="O128" s="45">
        <f t="shared" si="21"/>
        <v>0</v>
      </c>
      <c r="P128" s="45">
        <f t="shared" si="21"/>
        <v>0</v>
      </c>
      <c r="Q128" s="45">
        <f t="shared" si="21"/>
        <v>0</v>
      </c>
      <c r="R128" s="45">
        <f t="shared" si="18"/>
        <v>0</v>
      </c>
      <c r="S128" s="80"/>
      <c r="T128" s="72"/>
    </row>
    <row r="129" spans="2:20" ht="13.8" thickTop="1">
      <c r="B129" s="60">
        <v>19</v>
      </c>
      <c r="C129" s="63"/>
      <c r="D129" s="66"/>
      <c r="E129" s="6" t="s">
        <v>1</v>
      </c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">
        <f t="shared" si="18"/>
        <v>0</v>
      </c>
      <c r="S129" s="68"/>
      <c r="T129" s="70"/>
    </row>
    <row r="130" spans="2:20">
      <c r="B130" s="61"/>
      <c r="C130" s="64"/>
      <c r="D130" s="67"/>
      <c r="E130" s="4" t="s">
        <v>0</v>
      </c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45">
        <f t="shared" si="18"/>
        <v>0</v>
      </c>
      <c r="S130" s="69"/>
      <c r="T130" s="71"/>
    </row>
    <row r="131" spans="2:20">
      <c r="B131" s="61"/>
      <c r="C131" s="64"/>
      <c r="D131" s="73"/>
      <c r="E131" s="3" t="s">
        <v>1</v>
      </c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2">
        <f t="shared" si="18"/>
        <v>0</v>
      </c>
      <c r="S131" s="75"/>
      <c r="T131" s="71"/>
    </row>
    <row r="132" spans="2:20">
      <c r="B132" s="61"/>
      <c r="C132" s="64"/>
      <c r="D132" s="74"/>
      <c r="E132" s="4" t="s">
        <v>0</v>
      </c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45">
        <f t="shared" si="18"/>
        <v>0</v>
      </c>
      <c r="S132" s="76"/>
      <c r="T132" s="71"/>
    </row>
    <row r="133" spans="2:20">
      <c r="B133" s="61"/>
      <c r="C133" s="64"/>
      <c r="D133" s="77" t="s">
        <v>2</v>
      </c>
      <c r="E133" s="3" t="s">
        <v>1</v>
      </c>
      <c r="F133" s="2">
        <f t="shared" ref="F133:Q134" si="22">+F129+F131</f>
        <v>0</v>
      </c>
      <c r="G133" s="2">
        <f t="shared" si="22"/>
        <v>0</v>
      </c>
      <c r="H133" s="2">
        <f t="shared" si="22"/>
        <v>0</v>
      </c>
      <c r="I133" s="2">
        <f t="shared" si="22"/>
        <v>0</v>
      </c>
      <c r="J133" s="2">
        <f t="shared" si="22"/>
        <v>0</v>
      </c>
      <c r="K133" s="2">
        <f t="shared" si="22"/>
        <v>0</v>
      </c>
      <c r="L133" s="2">
        <f t="shared" si="22"/>
        <v>0</v>
      </c>
      <c r="M133" s="2">
        <f t="shared" si="22"/>
        <v>0</v>
      </c>
      <c r="N133" s="2">
        <f t="shared" si="22"/>
        <v>0</v>
      </c>
      <c r="O133" s="2">
        <f t="shared" si="22"/>
        <v>0</v>
      </c>
      <c r="P133" s="2">
        <f t="shared" si="22"/>
        <v>0</v>
      </c>
      <c r="Q133" s="2">
        <f t="shared" si="22"/>
        <v>0</v>
      </c>
      <c r="R133" s="2">
        <f t="shared" si="18"/>
        <v>0</v>
      </c>
      <c r="S133" s="79">
        <f>MIN(R133,R134)</f>
        <v>0</v>
      </c>
      <c r="T133" s="71"/>
    </row>
    <row r="134" spans="2:20" ht="13.8" thickBot="1">
      <c r="B134" s="61"/>
      <c r="C134" s="64"/>
      <c r="D134" s="81"/>
      <c r="E134" s="1" t="s">
        <v>0</v>
      </c>
      <c r="F134" s="45">
        <f t="shared" si="22"/>
        <v>0</v>
      </c>
      <c r="G134" s="45">
        <f t="shared" si="22"/>
        <v>0</v>
      </c>
      <c r="H134" s="45">
        <f t="shared" si="22"/>
        <v>0</v>
      </c>
      <c r="I134" s="45">
        <f t="shared" si="22"/>
        <v>0</v>
      </c>
      <c r="J134" s="45">
        <f t="shared" si="22"/>
        <v>0</v>
      </c>
      <c r="K134" s="45">
        <f t="shared" si="22"/>
        <v>0</v>
      </c>
      <c r="L134" s="45">
        <f t="shared" si="22"/>
        <v>0</v>
      </c>
      <c r="M134" s="45">
        <f t="shared" si="22"/>
        <v>0</v>
      </c>
      <c r="N134" s="45">
        <f t="shared" si="22"/>
        <v>0</v>
      </c>
      <c r="O134" s="45">
        <f t="shared" si="22"/>
        <v>0</v>
      </c>
      <c r="P134" s="45">
        <f t="shared" si="22"/>
        <v>0</v>
      </c>
      <c r="Q134" s="45">
        <f t="shared" si="22"/>
        <v>0</v>
      </c>
      <c r="R134" s="45">
        <f t="shared" si="18"/>
        <v>0</v>
      </c>
      <c r="S134" s="80"/>
      <c r="T134" s="72"/>
    </row>
    <row r="135" spans="2:20" ht="13.8" thickTop="1">
      <c r="B135" s="60">
        <v>20</v>
      </c>
      <c r="C135" s="63"/>
      <c r="D135" s="66"/>
      <c r="E135" s="6" t="s">
        <v>1</v>
      </c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">
        <f t="shared" si="18"/>
        <v>0</v>
      </c>
      <c r="S135" s="68"/>
      <c r="T135" s="70"/>
    </row>
    <row r="136" spans="2:20">
      <c r="B136" s="61"/>
      <c r="C136" s="64"/>
      <c r="D136" s="67"/>
      <c r="E136" s="4" t="s">
        <v>0</v>
      </c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45">
        <f t="shared" si="18"/>
        <v>0</v>
      </c>
      <c r="S136" s="69"/>
      <c r="T136" s="71"/>
    </row>
    <row r="137" spans="2:20">
      <c r="B137" s="61"/>
      <c r="C137" s="64"/>
      <c r="D137" s="73"/>
      <c r="E137" s="3" t="s">
        <v>1</v>
      </c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2">
        <f t="shared" si="18"/>
        <v>0</v>
      </c>
      <c r="S137" s="75"/>
      <c r="T137" s="71"/>
    </row>
    <row r="138" spans="2:20">
      <c r="B138" s="61"/>
      <c r="C138" s="64"/>
      <c r="D138" s="74"/>
      <c r="E138" s="4" t="s">
        <v>0</v>
      </c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45">
        <f t="shared" si="18"/>
        <v>0</v>
      </c>
      <c r="S138" s="76"/>
      <c r="T138" s="71"/>
    </row>
    <row r="139" spans="2:20">
      <c r="B139" s="61"/>
      <c r="C139" s="64"/>
      <c r="D139" s="77" t="s">
        <v>2</v>
      </c>
      <c r="E139" s="3" t="s">
        <v>1</v>
      </c>
      <c r="F139" s="2">
        <f t="shared" ref="F139:Q140" si="23">+F135+F137</f>
        <v>0</v>
      </c>
      <c r="G139" s="2">
        <f t="shared" si="23"/>
        <v>0</v>
      </c>
      <c r="H139" s="2">
        <f t="shared" si="23"/>
        <v>0</v>
      </c>
      <c r="I139" s="2">
        <f t="shared" si="23"/>
        <v>0</v>
      </c>
      <c r="J139" s="2">
        <f t="shared" si="23"/>
        <v>0</v>
      </c>
      <c r="K139" s="2">
        <f t="shared" si="23"/>
        <v>0</v>
      </c>
      <c r="L139" s="2">
        <f t="shared" si="23"/>
        <v>0</v>
      </c>
      <c r="M139" s="2">
        <f t="shared" si="23"/>
        <v>0</v>
      </c>
      <c r="N139" s="2">
        <f t="shared" si="23"/>
        <v>0</v>
      </c>
      <c r="O139" s="2">
        <f t="shared" si="23"/>
        <v>0</v>
      </c>
      <c r="P139" s="2">
        <f t="shared" si="23"/>
        <v>0</v>
      </c>
      <c r="Q139" s="2">
        <f t="shared" si="23"/>
        <v>0</v>
      </c>
      <c r="R139" s="2">
        <f t="shared" si="18"/>
        <v>0</v>
      </c>
      <c r="S139" s="79">
        <f>MIN(R139,R140)</f>
        <v>0</v>
      </c>
      <c r="T139" s="71"/>
    </row>
    <row r="140" spans="2:20">
      <c r="B140" s="62"/>
      <c r="C140" s="65"/>
      <c r="D140" s="78"/>
      <c r="E140" s="1" t="s">
        <v>0</v>
      </c>
      <c r="F140" s="45">
        <f t="shared" si="23"/>
        <v>0</v>
      </c>
      <c r="G140" s="45">
        <f t="shared" si="23"/>
        <v>0</v>
      </c>
      <c r="H140" s="45">
        <f t="shared" si="23"/>
        <v>0</v>
      </c>
      <c r="I140" s="45">
        <f t="shared" si="23"/>
        <v>0</v>
      </c>
      <c r="J140" s="45">
        <f t="shared" si="23"/>
        <v>0</v>
      </c>
      <c r="K140" s="45">
        <f t="shared" si="23"/>
        <v>0</v>
      </c>
      <c r="L140" s="45">
        <f t="shared" si="23"/>
        <v>0</v>
      </c>
      <c r="M140" s="45">
        <f t="shared" si="23"/>
        <v>0</v>
      </c>
      <c r="N140" s="45">
        <f t="shared" si="23"/>
        <v>0</v>
      </c>
      <c r="O140" s="45">
        <f t="shared" si="23"/>
        <v>0</v>
      </c>
      <c r="P140" s="45">
        <f t="shared" si="23"/>
        <v>0</v>
      </c>
      <c r="Q140" s="45">
        <f t="shared" si="23"/>
        <v>0</v>
      </c>
      <c r="R140" s="45">
        <f t="shared" si="18"/>
        <v>0</v>
      </c>
      <c r="S140" s="80"/>
      <c r="T140" s="72"/>
    </row>
  </sheetData>
  <mergeCells count="220">
    <mergeCell ref="B135:B140"/>
    <mergeCell ref="C135:C140"/>
    <mergeCell ref="D135:D136"/>
    <mergeCell ref="S135:S136"/>
    <mergeCell ref="T135:T140"/>
    <mergeCell ref="D137:D138"/>
    <mergeCell ref="S137:S138"/>
    <mergeCell ref="D139:D140"/>
    <mergeCell ref="S139:S140"/>
    <mergeCell ref="B129:B134"/>
    <mergeCell ref="C129:C134"/>
    <mergeCell ref="D129:D130"/>
    <mergeCell ref="S129:S130"/>
    <mergeCell ref="T129:T134"/>
    <mergeCell ref="D131:D132"/>
    <mergeCell ref="S131:S132"/>
    <mergeCell ref="D133:D134"/>
    <mergeCell ref="S133:S134"/>
    <mergeCell ref="B123:B128"/>
    <mergeCell ref="C123:C128"/>
    <mergeCell ref="D123:D124"/>
    <mergeCell ref="S123:S124"/>
    <mergeCell ref="T123:T128"/>
    <mergeCell ref="D125:D126"/>
    <mergeCell ref="S125:S126"/>
    <mergeCell ref="D127:D128"/>
    <mergeCell ref="S127:S128"/>
    <mergeCell ref="B117:B122"/>
    <mergeCell ref="C117:C122"/>
    <mergeCell ref="D117:D118"/>
    <mergeCell ref="S117:S118"/>
    <mergeCell ref="T117:T122"/>
    <mergeCell ref="D119:D120"/>
    <mergeCell ref="S119:S120"/>
    <mergeCell ref="D121:D122"/>
    <mergeCell ref="S121:S122"/>
    <mergeCell ref="B111:B116"/>
    <mergeCell ref="C111:C116"/>
    <mergeCell ref="D111:D112"/>
    <mergeCell ref="S111:S112"/>
    <mergeCell ref="T111:T116"/>
    <mergeCell ref="D113:D114"/>
    <mergeCell ref="S113:S114"/>
    <mergeCell ref="D115:D116"/>
    <mergeCell ref="S115:S116"/>
    <mergeCell ref="B105:B110"/>
    <mergeCell ref="C105:C110"/>
    <mergeCell ref="D105:D106"/>
    <mergeCell ref="S105:S106"/>
    <mergeCell ref="T105:T110"/>
    <mergeCell ref="D107:D108"/>
    <mergeCell ref="S107:S108"/>
    <mergeCell ref="D109:D110"/>
    <mergeCell ref="S109:S110"/>
    <mergeCell ref="B99:B104"/>
    <mergeCell ref="C99:C104"/>
    <mergeCell ref="D99:D100"/>
    <mergeCell ref="S99:S100"/>
    <mergeCell ref="T99:T104"/>
    <mergeCell ref="D101:D102"/>
    <mergeCell ref="S101:S102"/>
    <mergeCell ref="D103:D104"/>
    <mergeCell ref="S103:S104"/>
    <mergeCell ref="B93:B98"/>
    <mergeCell ref="C93:C98"/>
    <mergeCell ref="D93:D94"/>
    <mergeCell ref="S93:S94"/>
    <mergeCell ref="T93:T98"/>
    <mergeCell ref="D95:D96"/>
    <mergeCell ref="S95:S96"/>
    <mergeCell ref="D97:D98"/>
    <mergeCell ref="S97:S98"/>
    <mergeCell ref="B87:B92"/>
    <mergeCell ref="C87:C92"/>
    <mergeCell ref="D87:D88"/>
    <mergeCell ref="S87:S88"/>
    <mergeCell ref="T87:T92"/>
    <mergeCell ref="D89:D90"/>
    <mergeCell ref="S89:S90"/>
    <mergeCell ref="D91:D92"/>
    <mergeCell ref="S91:S92"/>
    <mergeCell ref="B81:B86"/>
    <mergeCell ref="C81:C86"/>
    <mergeCell ref="D81:D82"/>
    <mergeCell ref="S81:S82"/>
    <mergeCell ref="T81:T86"/>
    <mergeCell ref="D83:D84"/>
    <mergeCell ref="S83:S84"/>
    <mergeCell ref="D85:D86"/>
    <mergeCell ref="S85:S86"/>
    <mergeCell ref="B75:B80"/>
    <mergeCell ref="C75:C80"/>
    <mergeCell ref="D75:D76"/>
    <mergeCell ref="S75:S76"/>
    <mergeCell ref="T75:T80"/>
    <mergeCell ref="D77:D78"/>
    <mergeCell ref="S77:S78"/>
    <mergeCell ref="D79:D80"/>
    <mergeCell ref="S79:S80"/>
    <mergeCell ref="B69:B74"/>
    <mergeCell ref="C69:C74"/>
    <mergeCell ref="D69:D70"/>
    <mergeCell ref="S69:S70"/>
    <mergeCell ref="T69:T74"/>
    <mergeCell ref="D71:D72"/>
    <mergeCell ref="S71:S72"/>
    <mergeCell ref="D73:D74"/>
    <mergeCell ref="S73:S74"/>
    <mergeCell ref="B63:B68"/>
    <mergeCell ref="C63:C68"/>
    <mergeCell ref="D63:D64"/>
    <mergeCell ref="S63:S64"/>
    <mergeCell ref="T63:T68"/>
    <mergeCell ref="D65:D66"/>
    <mergeCell ref="S65:S66"/>
    <mergeCell ref="D67:D68"/>
    <mergeCell ref="S67:S68"/>
    <mergeCell ref="B57:B62"/>
    <mergeCell ref="C57:C62"/>
    <mergeCell ref="D57:D58"/>
    <mergeCell ref="S57:S58"/>
    <mergeCell ref="T57:T62"/>
    <mergeCell ref="D59:D60"/>
    <mergeCell ref="S59:S60"/>
    <mergeCell ref="D61:D62"/>
    <mergeCell ref="S61:S62"/>
    <mergeCell ref="B51:B56"/>
    <mergeCell ref="C51:C56"/>
    <mergeCell ref="D51:D52"/>
    <mergeCell ref="S51:S52"/>
    <mergeCell ref="T51:T56"/>
    <mergeCell ref="D53:D54"/>
    <mergeCell ref="S53:S54"/>
    <mergeCell ref="D55:D56"/>
    <mergeCell ref="S55:S56"/>
    <mergeCell ref="A3:U3"/>
    <mergeCell ref="B5:D5"/>
    <mergeCell ref="E5:H5"/>
    <mergeCell ref="E6:H6"/>
    <mergeCell ref="O6:P7"/>
    <mergeCell ref="Q6:Q7"/>
    <mergeCell ref="R6:R7"/>
    <mergeCell ref="S6:T7"/>
    <mergeCell ref="S8:T8"/>
    <mergeCell ref="O9:P9"/>
    <mergeCell ref="S9:T9"/>
    <mergeCell ref="B11:B14"/>
    <mergeCell ref="C11:C14"/>
    <mergeCell ref="D11:D14"/>
    <mergeCell ref="E11:E14"/>
    <mergeCell ref="F11:R12"/>
    <mergeCell ref="S11:S14"/>
    <mergeCell ref="T11:T14"/>
    <mergeCell ref="R13:R14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T15:T20"/>
    <mergeCell ref="D17:D18"/>
    <mergeCell ref="S17:S18"/>
    <mergeCell ref="D19:D20"/>
    <mergeCell ref="S19:S20"/>
    <mergeCell ref="B15:B20"/>
    <mergeCell ref="C15:C20"/>
    <mergeCell ref="D15:D16"/>
    <mergeCell ref="S15:S16"/>
    <mergeCell ref="B21:B26"/>
    <mergeCell ref="C21:C26"/>
    <mergeCell ref="D21:D22"/>
    <mergeCell ref="S21:S22"/>
    <mergeCell ref="T21:T26"/>
    <mergeCell ref="D23:D24"/>
    <mergeCell ref="S23:S24"/>
    <mergeCell ref="D25:D26"/>
    <mergeCell ref="S25:S26"/>
    <mergeCell ref="B27:B32"/>
    <mergeCell ref="C27:C32"/>
    <mergeCell ref="D27:D28"/>
    <mergeCell ref="S27:S28"/>
    <mergeCell ref="T27:T32"/>
    <mergeCell ref="D29:D30"/>
    <mergeCell ref="S29:S30"/>
    <mergeCell ref="D31:D32"/>
    <mergeCell ref="S31:S32"/>
    <mergeCell ref="B33:B38"/>
    <mergeCell ref="C33:C38"/>
    <mergeCell ref="D33:D34"/>
    <mergeCell ref="S33:S34"/>
    <mergeCell ref="T33:T38"/>
    <mergeCell ref="D35:D36"/>
    <mergeCell ref="S35:S36"/>
    <mergeCell ref="D37:D38"/>
    <mergeCell ref="S37:S38"/>
    <mergeCell ref="B39:B44"/>
    <mergeCell ref="C39:C44"/>
    <mergeCell ref="D39:D40"/>
    <mergeCell ref="S39:S40"/>
    <mergeCell ref="T39:T44"/>
    <mergeCell ref="D41:D42"/>
    <mergeCell ref="S41:S42"/>
    <mergeCell ref="D43:D44"/>
    <mergeCell ref="S43:S44"/>
    <mergeCell ref="B45:B50"/>
    <mergeCell ref="C45:C50"/>
    <mergeCell ref="D45:D46"/>
    <mergeCell ref="S45:S46"/>
    <mergeCell ref="T45:T50"/>
    <mergeCell ref="D47:D48"/>
    <mergeCell ref="S47:S48"/>
    <mergeCell ref="D49:D50"/>
    <mergeCell ref="S49:S50"/>
  </mergeCells>
  <phoneticPr fontId="1"/>
  <dataValidations count="1">
    <dataValidation type="list" showInputMessage="1" showErrorMessage="1" sqref="D21:D24 D27:D30 D33:D36 D39:D42 D45:D48 D15:D18 D51:D54 D57:D60 D63:D66 D69:D72 D75:D78 D81:D84 D87:D90 D93:D96 D99:D102 D105:D108 D135:D138 D117:D120 D123:D126 D129:D132 D111:D114" xr:uid="{00000000-0002-0000-0000-000000000000}">
      <formula1>"日本学生支援機構の奨学金,交通遺児育英会の奨学金,あしなが育英会の奨学金,社会福祉協議会の教育支援資金,地方公共団体の母子父子寡婦福祉資金,地方公共団体の奨学資金・育英資金,その他"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cellComments="asDisplayed" horizontalDpi="300" verticalDpi="300" r:id="rId1"/>
  <rowBreaks count="3" manualBreakCount="3">
    <brk id="50" max="20" man="1"/>
    <brk id="80" max="20" man="1"/>
    <brk id="110" max="20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B1:P15"/>
  <sheetViews>
    <sheetView view="pageBreakPreview" zoomScaleNormal="100" zoomScaleSheetLayoutView="100" workbookViewId="0">
      <selection activeCell="P7" sqref="P7"/>
    </sheetView>
  </sheetViews>
  <sheetFormatPr defaultRowHeight="13.2"/>
  <cols>
    <col min="1" max="1" width="1.109375" customWidth="1"/>
    <col min="2" max="2" width="3.77734375" customWidth="1"/>
    <col min="3" max="3" width="18.77734375" customWidth="1"/>
    <col min="16" max="16" width="15.88671875" customWidth="1"/>
    <col min="257" max="257" width="1.109375" customWidth="1"/>
    <col min="258" max="258" width="3.77734375" customWidth="1"/>
    <col min="259" max="259" width="18.77734375" customWidth="1"/>
    <col min="513" max="513" width="1.109375" customWidth="1"/>
    <col min="514" max="514" width="3.77734375" customWidth="1"/>
    <col min="515" max="515" width="18.77734375" customWidth="1"/>
    <col min="769" max="769" width="1.109375" customWidth="1"/>
    <col min="770" max="770" width="3.77734375" customWidth="1"/>
    <col min="771" max="771" width="18.77734375" customWidth="1"/>
    <col min="1025" max="1025" width="1.109375" customWidth="1"/>
    <col min="1026" max="1026" width="3.77734375" customWidth="1"/>
    <col min="1027" max="1027" width="18.77734375" customWidth="1"/>
    <col min="1281" max="1281" width="1.109375" customWidth="1"/>
    <col min="1282" max="1282" width="3.77734375" customWidth="1"/>
    <col min="1283" max="1283" width="18.77734375" customWidth="1"/>
    <col min="1537" max="1537" width="1.109375" customWidth="1"/>
    <col min="1538" max="1538" width="3.77734375" customWidth="1"/>
    <col min="1539" max="1539" width="18.77734375" customWidth="1"/>
    <col min="1793" max="1793" width="1.109375" customWidth="1"/>
    <col min="1794" max="1794" width="3.77734375" customWidth="1"/>
    <col min="1795" max="1795" width="18.77734375" customWidth="1"/>
    <col min="2049" max="2049" width="1.109375" customWidth="1"/>
    <col min="2050" max="2050" width="3.77734375" customWidth="1"/>
    <col min="2051" max="2051" width="18.77734375" customWidth="1"/>
    <col min="2305" max="2305" width="1.109375" customWidth="1"/>
    <col min="2306" max="2306" width="3.77734375" customWidth="1"/>
    <col min="2307" max="2307" width="18.77734375" customWidth="1"/>
    <col min="2561" max="2561" width="1.109375" customWidth="1"/>
    <col min="2562" max="2562" width="3.77734375" customWidth="1"/>
    <col min="2563" max="2563" width="18.77734375" customWidth="1"/>
    <col min="2817" max="2817" width="1.109375" customWidth="1"/>
    <col min="2818" max="2818" width="3.77734375" customWidth="1"/>
    <col min="2819" max="2819" width="18.77734375" customWidth="1"/>
    <col min="3073" max="3073" width="1.109375" customWidth="1"/>
    <col min="3074" max="3074" width="3.77734375" customWidth="1"/>
    <col min="3075" max="3075" width="18.77734375" customWidth="1"/>
    <col min="3329" max="3329" width="1.109375" customWidth="1"/>
    <col min="3330" max="3330" width="3.77734375" customWidth="1"/>
    <col min="3331" max="3331" width="18.77734375" customWidth="1"/>
    <col min="3585" max="3585" width="1.109375" customWidth="1"/>
    <col min="3586" max="3586" width="3.77734375" customWidth="1"/>
    <col min="3587" max="3587" width="18.77734375" customWidth="1"/>
    <col min="3841" max="3841" width="1.109375" customWidth="1"/>
    <col min="3842" max="3842" width="3.77734375" customWidth="1"/>
    <col min="3843" max="3843" width="18.77734375" customWidth="1"/>
    <col min="4097" max="4097" width="1.109375" customWidth="1"/>
    <col min="4098" max="4098" width="3.77734375" customWidth="1"/>
    <col min="4099" max="4099" width="18.77734375" customWidth="1"/>
    <col min="4353" max="4353" width="1.109375" customWidth="1"/>
    <col min="4354" max="4354" width="3.77734375" customWidth="1"/>
    <col min="4355" max="4355" width="18.77734375" customWidth="1"/>
    <col min="4609" max="4609" width="1.109375" customWidth="1"/>
    <col min="4610" max="4610" width="3.77734375" customWidth="1"/>
    <col min="4611" max="4611" width="18.77734375" customWidth="1"/>
    <col min="4865" max="4865" width="1.109375" customWidth="1"/>
    <col min="4866" max="4866" width="3.77734375" customWidth="1"/>
    <col min="4867" max="4867" width="18.77734375" customWidth="1"/>
    <col min="5121" max="5121" width="1.109375" customWidth="1"/>
    <col min="5122" max="5122" width="3.77734375" customWidth="1"/>
    <col min="5123" max="5123" width="18.77734375" customWidth="1"/>
    <col min="5377" max="5377" width="1.109375" customWidth="1"/>
    <col min="5378" max="5378" width="3.77734375" customWidth="1"/>
    <col min="5379" max="5379" width="18.77734375" customWidth="1"/>
    <col min="5633" max="5633" width="1.109375" customWidth="1"/>
    <col min="5634" max="5634" width="3.77734375" customWidth="1"/>
    <col min="5635" max="5635" width="18.77734375" customWidth="1"/>
    <col min="5889" max="5889" width="1.109375" customWidth="1"/>
    <col min="5890" max="5890" width="3.77734375" customWidth="1"/>
    <col min="5891" max="5891" width="18.77734375" customWidth="1"/>
    <col min="6145" max="6145" width="1.109375" customWidth="1"/>
    <col min="6146" max="6146" width="3.77734375" customWidth="1"/>
    <col min="6147" max="6147" width="18.77734375" customWidth="1"/>
    <col min="6401" max="6401" width="1.109375" customWidth="1"/>
    <col min="6402" max="6402" width="3.77734375" customWidth="1"/>
    <col min="6403" max="6403" width="18.77734375" customWidth="1"/>
    <col min="6657" max="6657" width="1.109375" customWidth="1"/>
    <col min="6658" max="6658" width="3.77734375" customWidth="1"/>
    <col min="6659" max="6659" width="18.77734375" customWidth="1"/>
    <col min="6913" max="6913" width="1.109375" customWidth="1"/>
    <col min="6914" max="6914" width="3.77734375" customWidth="1"/>
    <col min="6915" max="6915" width="18.77734375" customWidth="1"/>
    <col min="7169" max="7169" width="1.109375" customWidth="1"/>
    <col min="7170" max="7170" width="3.77734375" customWidth="1"/>
    <col min="7171" max="7171" width="18.77734375" customWidth="1"/>
    <col min="7425" max="7425" width="1.109375" customWidth="1"/>
    <col min="7426" max="7426" width="3.77734375" customWidth="1"/>
    <col min="7427" max="7427" width="18.77734375" customWidth="1"/>
    <col min="7681" max="7681" width="1.109375" customWidth="1"/>
    <col min="7682" max="7682" width="3.77734375" customWidth="1"/>
    <col min="7683" max="7683" width="18.77734375" customWidth="1"/>
    <col min="7937" max="7937" width="1.109375" customWidth="1"/>
    <col min="7938" max="7938" width="3.77734375" customWidth="1"/>
    <col min="7939" max="7939" width="18.77734375" customWidth="1"/>
    <col min="8193" max="8193" width="1.109375" customWidth="1"/>
    <col min="8194" max="8194" width="3.77734375" customWidth="1"/>
    <col min="8195" max="8195" width="18.77734375" customWidth="1"/>
    <col min="8449" max="8449" width="1.109375" customWidth="1"/>
    <col min="8450" max="8450" width="3.77734375" customWidth="1"/>
    <col min="8451" max="8451" width="18.77734375" customWidth="1"/>
    <col min="8705" max="8705" width="1.109375" customWidth="1"/>
    <col min="8706" max="8706" width="3.77734375" customWidth="1"/>
    <col min="8707" max="8707" width="18.77734375" customWidth="1"/>
    <col min="8961" max="8961" width="1.109375" customWidth="1"/>
    <col min="8962" max="8962" width="3.77734375" customWidth="1"/>
    <col min="8963" max="8963" width="18.77734375" customWidth="1"/>
    <col min="9217" max="9217" width="1.109375" customWidth="1"/>
    <col min="9218" max="9218" width="3.77734375" customWidth="1"/>
    <col min="9219" max="9219" width="18.77734375" customWidth="1"/>
    <col min="9473" max="9473" width="1.109375" customWidth="1"/>
    <col min="9474" max="9474" width="3.77734375" customWidth="1"/>
    <col min="9475" max="9475" width="18.77734375" customWidth="1"/>
    <col min="9729" max="9729" width="1.109375" customWidth="1"/>
    <col min="9730" max="9730" width="3.77734375" customWidth="1"/>
    <col min="9731" max="9731" width="18.77734375" customWidth="1"/>
    <col min="9985" max="9985" width="1.109375" customWidth="1"/>
    <col min="9986" max="9986" width="3.77734375" customWidth="1"/>
    <col min="9987" max="9987" width="18.77734375" customWidth="1"/>
    <col min="10241" max="10241" width="1.109375" customWidth="1"/>
    <col min="10242" max="10242" width="3.77734375" customWidth="1"/>
    <col min="10243" max="10243" width="18.77734375" customWidth="1"/>
    <col min="10497" max="10497" width="1.109375" customWidth="1"/>
    <col min="10498" max="10498" width="3.77734375" customWidth="1"/>
    <col min="10499" max="10499" width="18.77734375" customWidth="1"/>
    <col min="10753" max="10753" width="1.109375" customWidth="1"/>
    <col min="10754" max="10754" width="3.77734375" customWidth="1"/>
    <col min="10755" max="10755" width="18.77734375" customWidth="1"/>
    <col min="11009" max="11009" width="1.109375" customWidth="1"/>
    <col min="11010" max="11010" width="3.77734375" customWidth="1"/>
    <col min="11011" max="11011" width="18.77734375" customWidth="1"/>
    <col min="11265" max="11265" width="1.109375" customWidth="1"/>
    <col min="11266" max="11266" width="3.77734375" customWidth="1"/>
    <col min="11267" max="11267" width="18.77734375" customWidth="1"/>
    <col min="11521" max="11521" width="1.109375" customWidth="1"/>
    <col min="11522" max="11522" width="3.77734375" customWidth="1"/>
    <col min="11523" max="11523" width="18.77734375" customWidth="1"/>
    <col min="11777" max="11777" width="1.109375" customWidth="1"/>
    <col min="11778" max="11778" width="3.77734375" customWidth="1"/>
    <col min="11779" max="11779" width="18.77734375" customWidth="1"/>
    <col min="12033" max="12033" width="1.109375" customWidth="1"/>
    <col min="12034" max="12034" width="3.77734375" customWidth="1"/>
    <col min="12035" max="12035" width="18.77734375" customWidth="1"/>
    <col min="12289" max="12289" width="1.109375" customWidth="1"/>
    <col min="12290" max="12290" width="3.77734375" customWidth="1"/>
    <col min="12291" max="12291" width="18.77734375" customWidth="1"/>
    <col min="12545" max="12545" width="1.109375" customWidth="1"/>
    <col min="12546" max="12546" width="3.77734375" customWidth="1"/>
    <col min="12547" max="12547" width="18.77734375" customWidth="1"/>
    <col min="12801" max="12801" width="1.109375" customWidth="1"/>
    <col min="12802" max="12802" width="3.77734375" customWidth="1"/>
    <col min="12803" max="12803" width="18.77734375" customWidth="1"/>
    <col min="13057" max="13057" width="1.109375" customWidth="1"/>
    <col min="13058" max="13058" width="3.77734375" customWidth="1"/>
    <col min="13059" max="13059" width="18.77734375" customWidth="1"/>
    <col min="13313" max="13313" width="1.109375" customWidth="1"/>
    <col min="13314" max="13314" width="3.77734375" customWidth="1"/>
    <col min="13315" max="13315" width="18.77734375" customWidth="1"/>
    <col min="13569" max="13569" width="1.109375" customWidth="1"/>
    <col min="13570" max="13570" width="3.77734375" customWidth="1"/>
    <col min="13571" max="13571" width="18.77734375" customWidth="1"/>
    <col min="13825" max="13825" width="1.109375" customWidth="1"/>
    <col min="13826" max="13826" width="3.77734375" customWidth="1"/>
    <col min="13827" max="13827" width="18.77734375" customWidth="1"/>
    <col min="14081" max="14081" width="1.109375" customWidth="1"/>
    <col min="14082" max="14082" width="3.77734375" customWidth="1"/>
    <col min="14083" max="14083" width="18.77734375" customWidth="1"/>
    <col min="14337" max="14337" width="1.109375" customWidth="1"/>
    <col min="14338" max="14338" width="3.77734375" customWidth="1"/>
    <col min="14339" max="14339" width="18.77734375" customWidth="1"/>
    <col min="14593" max="14593" width="1.109375" customWidth="1"/>
    <col min="14594" max="14594" width="3.77734375" customWidth="1"/>
    <col min="14595" max="14595" width="18.77734375" customWidth="1"/>
    <col min="14849" max="14849" width="1.109375" customWidth="1"/>
    <col min="14850" max="14850" width="3.77734375" customWidth="1"/>
    <col min="14851" max="14851" width="18.77734375" customWidth="1"/>
    <col min="15105" max="15105" width="1.109375" customWidth="1"/>
    <col min="15106" max="15106" width="3.77734375" customWidth="1"/>
    <col min="15107" max="15107" width="18.77734375" customWidth="1"/>
    <col min="15361" max="15361" width="1.109375" customWidth="1"/>
    <col min="15362" max="15362" width="3.77734375" customWidth="1"/>
    <col min="15363" max="15363" width="18.77734375" customWidth="1"/>
    <col min="15617" max="15617" width="1.109375" customWidth="1"/>
    <col min="15618" max="15618" width="3.77734375" customWidth="1"/>
    <col min="15619" max="15619" width="18.77734375" customWidth="1"/>
    <col min="15873" max="15873" width="1.109375" customWidth="1"/>
    <col min="15874" max="15874" width="3.77734375" customWidth="1"/>
    <col min="15875" max="15875" width="18.77734375" customWidth="1"/>
    <col min="16129" max="16129" width="1.109375" customWidth="1"/>
    <col min="16130" max="16130" width="3.77734375" customWidth="1"/>
    <col min="16131" max="16131" width="18.77734375" customWidth="1"/>
  </cols>
  <sheetData>
    <row r="1" spans="2:16">
      <c r="B1" s="36" t="s">
        <v>55</v>
      </c>
    </row>
    <row r="2" spans="2:16">
      <c r="B2" t="s">
        <v>53</v>
      </c>
      <c r="K2" s="46"/>
      <c r="L2" s="33" t="s">
        <v>57</v>
      </c>
      <c r="M2" s="135">
        <f>'様式第７－２号_補助金報告調書'!E5</f>
        <v>0</v>
      </c>
      <c r="N2" s="135"/>
      <c r="O2" s="135"/>
      <c r="P2" s="135"/>
    </row>
    <row r="4" spans="2:16" ht="13.8" thickBot="1">
      <c r="P4" s="32" t="s">
        <v>35</v>
      </c>
    </row>
    <row r="5" spans="2:16" ht="20.100000000000001" customHeight="1" thickBot="1">
      <c r="B5" s="28"/>
      <c r="C5" s="29" t="s">
        <v>36</v>
      </c>
      <c r="D5" s="30" t="s">
        <v>37</v>
      </c>
      <c r="E5" s="30" t="s">
        <v>38</v>
      </c>
      <c r="F5" s="30" t="s">
        <v>39</v>
      </c>
      <c r="G5" s="30" t="s">
        <v>40</v>
      </c>
      <c r="H5" s="30" t="s">
        <v>41</v>
      </c>
      <c r="I5" s="30" t="s">
        <v>42</v>
      </c>
      <c r="J5" s="30" t="s">
        <v>43</v>
      </c>
      <c r="K5" s="30" t="s">
        <v>44</v>
      </c>
      <c r="L5" s="30" t="s">
        <v>45</v>
      </c>
      <c r="M5" s="30" t="s">
        <v>46</v>
      </c>
      <c r="N5" s="30" t="s">
        <v>47</v>
      </c>
      <c r="O5" s="30" t="s">
        <v>48</v>
      </c>
      <c r="P5" s="31" t="s">
        <v>49</v>
      </c>
    </row>
    <row r="6" spans="2:16" ht="20.100000000000001" customHeight="1">
      <c r="B6" s="136" t="s">
        <v>50</v>
      </c>
      <c r="C6" s="34" t="s">
        <v>51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38">
        <f t="shared" ref="P6:P15" si="0">SUM(D6:O6)</f>
        <v>0</v>
      </c>
    </row>
    <row r="7" spans="2:16" ht="20.100000000000001" customHeight="1">
      <c r="B7" s="137"/>
      <c r="C7" s="55" t="s">
        <v>58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9">
        <f t="shared" si="0"/>
        <v>0</v>
      </c>
    </row>
    <row r="8" spans="2:16" ht="20.100000000000001" customHeight="1">
      <c r="B8" s="137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39">
        <f t="shared" si="0"/>
        <v>0</v>
      </c>
    </row>
    <row r="9" spans="2:16" ht="20.100000000000001" customHeight="1" thickBot="1">
      <c r="B9" s="13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40">
        <f t="shared" si="0"/>
        <v>0</v>
      </c>
    </row>
    <row r="10" spans="2:16" ht="20.100000000000001" customHeight="1" thickTop="1" thickBot="1">
      <c r="B10" s="138"/>
      <c r="C10" s="43" t="s">
        <v>33</v>
      </c>
      <c r="D10" s="44">
        <f>SUM(D6:D9)</f>
        <v>0</v>
      </c>
      <c r="E10" s="44">
        <f>SUM(E6:E9)</f>
        <v>0</v>
      </c>
      <c r="F10" s="44">
        <f t="shared" ref="F10:O10" si="1">SUM(F6:F9)</f>
        <v>0</v>
      </c>
      <c r="G10" s="44">
        <f t="shared" si="1"/>
        <v>0</v>
      </c>
      <c r="H10" s="44">
        <f t="shared" si="1"/>
        <v>0</v>
      </c>
      <c r="I10" s="44">
        <f t="shared" si="1"/>
        <v>0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44">
        <f t="shared" si="1"/>
        <v>0</v>
      </c>
      <c r="O10" s="44">
        <f t="shared" si="1"/>
        <v>0</v>
      </c>
      <c r="P10" s="41">
        <f t="shared" si="0"/>
        <v>0</v>
      </c>
    </row>
    <row r="11" spans="2:16" ht="20.100000000000001" customHeight="1">
      <c r="B11" s="139" t="s">
        <v>52</v>
      </c>
      <c r="C11" s="35" t="s">
        <v>34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42">
        <f t="shared" si="0"/>
        <v>0</v>
      </c>
    </row>
    <row r="12" spans="2:16" ht="20.100000000000001" customHeight="1">
      <c r="B12" s="137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39">
        <f t="shared" si="0"/>
        <v>0</v>
      </c>
    </row>
    <row r="13" spans="2:16" ht="20.100000000000001" customHeight="1">
      <c r="B13" s="137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39">
        <f t="shared" si="0"/>
        <v>0</v>
      </c>
    </row>
    <row r="14" spans="2:16" ht="20.100000000000001" customHeight="1" thickBot="1">
      <c r="B14" s="137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40">
        <f t="shared" si="0"/>
        <v>0</v>
      </c>
    </row>
    <row r="15" spans="2:16" ht="20.100000000000001" customHeight="1" thickTop="1" thickBot="1">
      <c r="B15" s="138"/>
      <c r="C15" s="43" t="s">
        <v>33</v>
      </c>
      <c r="D15" s="44">
        <f>SUM(D11:D14)</f>
        <v>0</v>
      </c>
      <c r="E15" s="44">
        <f t="shared" ref="E15:O15" si="2">SUM(E11:E14)</f>
        <v>0</v>
      </c>
      <c r="F15" s="44">
        <f t="shared" si="2"/>
        <v>0</v>
      </c>
      <c r="G15" s="44">
        <f t="shared" si="2"/>
        <v>0</v>
      </c>
      <c r="H15" s="44">
        <f t="shared" si="2"/>
        <v>0</v>
      </c>
      <c r="I15" s="44">
        <f t="shared" si="2"/>
        <v>0</v>
      </c>
      <c r="J15" s="44">
        <f t="shared" si="2"/>
        <v>0</v>
      </c>
      <c r="K15" s="44">
        <f t="shared" si="2"/>
        <v>0</v>
      </c>
      <c r="L15" s="44">
        <f t="shared" si="2"/>
        <v>0</v>
      </c>
      <c r="M15" s="44">
        <f t="shared" si="2"/>
        <v>0</v>
      </c>
      <c r="N15" s="44">
        <f t="shared" si="2"/>
        <v>0</v>
      </c>
      <c r="O15" s="44">
        <f t="shared" si="2"/>
        <v>0</v>
      </c>
      <c r="P15" s="41">
        <f t="shared" si="0"/>
        <v>0</v>
      </c>
    </row>
  </sheetData>
  <mergeCells count="3">
    <mergeCell ref="M2:P2"/>
    <mergeCell ref="B6:B10"/>
    <mergeCell ref="B11:B15"/>
  </mergeCells>
  <phoneticPr fontId="1"/>
  <pageMargins left="0.7" right="0.7" top="0.75" bottom="0.75" header="0.3" footer="0.3"/>
  <pageSetup paperSize="9" scale="9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0DA6-4A9C-4519-90A8-EF9C9E35BC6C}">
  <sheetPr>
    <tabColor rgb="FFFFC000"/>
  </sheetPr>
  <dimension ref="A1:V50"/>
  <sheetViews>
    <sheetView view="pageBreakPreview" zoomScale="70" zoomScaleNormal="100" zoomScaleSheetLayoutView="70" workbookViewId="0">
      <selection activeCell="R41" sqref="R41"/>
    </sheetView>
  </sheetViews>
  <sheetFormatPr defaultRowHeight="13.2"/>
  <cols>
    <col min="1" max="1" width="1.77734375" customWidth="1"/>
    <col min="2" max="2" width="3.6640625" customWidth="1"/>
    <col min="3" max="3" width="14.44140625" customWidth="1"/>
    <col min="4" max="4" width="22.44140625" customWidth="1"/>
    <col min="5" max="5" width="14.109375" customWidth="1"/>
    <col min="6" max="6" width="7.6640625" customWidth="1"/>
    <col min="7" max="13" width="7.6640625" bestFit="1" customWidth="1"/>
    <col min="14" max="14" width="7.6640625" customWidth="1"/>
    <col min="15" max="15" width="7.6640625" bestFit="1" customWidth="1"/>
    <col min="16" max="17" width="7.6640625" customWidth="1"/>
    <col min="18" max="18" width="9.6640625" bestFit="1" customWidth="1"/>
    <col min="19" max="19" width="10.6640625" customWidth="1"/>
    <col min="20" max="20" width="29.44140625" customWidth="1"/>
    <col min="21" max="21" width="1.21875" customWidth="1"/>
  </cols>
  <sheetData>
    <row r="1" spans="1:22" ht="16.2">
      <c r="B1" s="140" t="s">
        <v>54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2" ht="7.5" customHeight="1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  <c r="T2" s="143"/>
    </row>
    <row r="3" spans="1:22" ht="21">
      <c r="A3" s="144" t="s">
        <v>60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1:22" ht="9.7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 ht="16.2">
      <c r="B5" s="146" t="s">
        <v>56</v>
      </c>
      <c r="C5" s="146"/>
      <c r="D5" s="146"/>
      <c r="E5" s="147" t="s">
        <v>61</v>
      </c>
      <c r="F5" s="148"/>
      <c r="G5" s="148"/>
      <c r="H5" s="149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1:22" ht="21" customHeight="1">
      <c r="B6" s="151"/>
      <c r="C6" s="151"/>
      <c r="D6" s="151"/>
      <c r="E6" s="152"/>
      <c r="F6" s="152"/>
      <c r="G6" s="152"/>
      <c r="H6" s="152"/>
      <c r="I6" s="150"/>
      <c r="J6" s="150"/>
      <c r="K6" s="150"/>
      <c r="L6" s="150"/>
      <c r="M6" s="150"/>
      <c r="N6" s="150"/>
      <c r="O6" s="153" t="s">
        <v>32</v>
      </c>
      <c r="P6" s="153"/>
      <c r="Q6" s="154" t="s">
        <v>31</v>
      </c>
      <c r="R6" s="155" t="s">
        <v>30</v>
      </c>
      <c r="S6" s="129" t="s">
        <v>29</v>
      </c>
      <c r="T6" s="130"/>
    </row>
    <row r="7" spans="1:22" ht="16.2">
      <c r="B7" s="151"/>
      <c r="C7" s="151"/>
      <c r="D7" s="151"/>
      <c r="E7" s="156"/>
      <c r="F7" s="156"/>
      <c r="G7" s="156"/>
      <c r="H7" s="156"/>
      <c r="I7" s="150"/>
      <c r="J7" s="150"/>
      <c r="K7" s="150"/>
      <c r="L7" s="150"/>
      <c r="M7" s="150"/>
      <c r="N7" s="150"/>
      <c r="O7" s="153"/>
      <c r="P7" s="153"/>
      <c r="Q7" s="157"/>
      <c r="R7" s="158"/>
      <c r="S7" s="131"/>
      <c r="T7" s="132"/>
    </row>
    <row r="8" spans="1:22" ht="16.2" hidden="1">
      <c r="A8" s="16"/>
      <c r="B8" s="159"/>
      <c r="C8" s="159"/>
      <c r="D8" s="159"/>
      <c r="E8" s="160"/>
      <c r="F8" s="160"/>
      <c r="G8" s="160"/>
      <c r="H8" s="160"/>
      <c r="I8" s="161"/>
      <c r="J8" s="161"/>
      <c r="K8" s="161"/>
      <c r="L8" s="161"/>
      <c r="M8" s="161"/>
      <c r="N8" s="161"/>
      <c r="O8" s="19"/>
      <c r="P8" s="19"/>
      <c r="Q8" s="18">
        <f>1/2</f>
        <v>0.5</v>
      </c>
      <c r="R8" s="17">
        <f>500000</f>
        <v>500000</v>
      </c>
      <c r="S8" s="133">
        <f>MIN(O9*Q8,R8)</f>
        <v>332780</v>
      </c>
      <c r="T8" s="134"/>
      <c r="U8" s="16"/>
      <c r="V8" s="15" t="s">
        <v>28</v>
      </c>
    </row>
    <row r="9" spans="1:22" ht="31.5" customHeight="1">
      <c r="B9" s="151"/>
      <c r="C9" s="151"/>
      <c r="D9" s="151"/>
      <c r="E9" s="156"/>
      <c r="F9" s="156"/>
      <c r="G9" s="156"/>
      <c r="H9" s="156"/>
      <c r="I9" s="150"/>
      <c r="J9" s="150"/>
      <c r="K9" s="150"/>
      <c r="L9" s="150"/>
      <c r="M9" s="150"/>
      <c r="N9" s="150"/>
      <c r="O9" s="93">
        <f>SUM(S25,S31,S37,S43,S49)</f>
        <v>665560</v>
      </c>
      <c r="P9" s="94"/>
      <c r="Q9" s="47" t="str">
        <f>"(2分の1)"</f>
        <v>(2分の1)</v>
      </c>
      <c r="R9" s="48" t="str">
        <f>"(50万円)"</f>
        <v>(50万円)</v>
      </c>
      <c r="S9" s="95">
        <f>ROUNDDOWN(S8,-3)</f>
        <v>332000</v>
      </c>
      <c r="T9" s="96"/>
    </row>
    <row r="10" spans="1:22" ht="54" customHeight="1"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62" t="s">
        <v>27</v>
      </c>
      <c r="T10" s="150"/>
    </row>
    <row r="11" spans="1:22" ht="17.100000000000001" customHeight="1">
      <c r="B11" s="163" t="s">
        <v>26</v>
      </c>
      <c r="C11" s="164" t="s">
        <v>25</v>
      </c>
      <c r="D11" s="164" t="s">
        <v>24</v>
      </c>
      <c r="E11" s="164"/>
      <c r="F11" s="165" t="s">
        <v>62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  <c r="S11" s="168" t="s">
        <v>22</v>
      </c>
      <c r="T11" s="169" t="s">
        <v>21</v>
      </c>
    </row>
    <row r="12" spans="1:22" ht="17.100000000000001" customHeight="1">
      <c r="B12" s="170"/>
      <c r="C12" s="171"/>
      <c r="D12" s="171"/>
      <c r="E12" s="171"/>
      <c r="F12" s="172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175"/>
      <c r="T12" s="176"/>
    </row>
    <row r="13" spans="1:22" ht="17.100000000000001" customHeight="1">
      <c r="B13" s="170"/>
      <c r="C13" s="171"/>
      <c r="D13" s="171"/>
      <c r="E13" s="171"/>
      <c r="F13" s="177" t="s">
        <v>20</v>
      </c>
      <c r="G13" s="178" t="s">
        <v>19</v>
      </c>
      <c r="H13" s="178" t="s">
        <v>18</v>
      </c>
      <c r="I13" s="178" t="s">
        <v>17</v>
      </c>
      <c r="J13" s="178" t="s">
        <v>16</v>
      </c>
      <c r="K13" s="178" t="s">
        <v>15</v>
      </c>
      <c r="L13" s="178" t="s">
        <v>14</v>
      </c>
      <c r="M13" s="178" t="s">
        <v>13</v>
      </c>
      <c r="N13" s="178" t="s">
        <v>12</v>
      </c>
      <c r="O13" s="178" t="s">
        <v>11</v>
      </c>
      <c r="P13" s="178" t="s">
        <v>10</v>
      </c>
      <c r="Q13" s="178" t="s">
        <v>9</v>
      </c>
      <c r="R13" s="179" t="s">
        <v>8</v>
      </c>
      <c r="S13" s="175"/>
      <c r="T13" s="176"/>
    </row>
    <row r="14" spans="1:22" ht="17.100000000000001" customHeight="1" thickBot="1">
      <c r="B14" s="180"/>
      <c r="C14" s="181"/>
      <c r="D14" s="181"/>
      <c r="E14" s="181"/>
      <c r="F14" s="182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4"/>
      <c r="S14" s="175"/>
      <c r="T14" s="176"/>
    </row>
    <row r="15" spans="1:22" ht="14.4" hidden="1" thickTop="1" thickBot="1">
      <c r="B15" s="185" t="s">
        <v>7</v>
      </c>
      <c r="C15" s="89" t="s">
        <v>6</v>
      </c>
      <c r="D15" s="91" t="s">
        <v>5</v>
      </c>
      <c r="E15" s="186" t="s">
        <v>63</v>
      </c>
      <c r="F15" s="9">
        <v>20000</v>
      </c>
      <c r="G15" s="9">
        <v>20000</v>
      </c>
      <c r="H15" s="9">
        <v>20000</v>
      </c>
      <c r="I15" s="9">
        <v>20000</v>
      </c>
      <c r="J15" s="9">
        <v>20000</v>
      </c>
      <c r="K15" s="9">
        <v>20000</v>
      </c>
      <c r="L15" s="9">
        <v>20000</v>
      </c>
      <c r="M15" s="9">
        <v>20000</v>
      </c>
      <c r="N15" s="9">
        <v>20000</v>
      </c>
      <c r="O15" s="9">
        <v>20000</v>
      </c>
      <c r="P15" s="9">
        <v>20000</v>
      </c>
      <c r="Q15" s="9">
        <v>20000</v>
      </c>
      <c r="R15" s="187">
        <f t="shared" ref="R15:R46" si="0">+SUM(F15:Q15)</f>
        <v>240000</v>
      </c>
      <c r="S15" s="188"/>
      <c r="T15" s="189" t="s">
        <v>4</v>
      </c>
    </row>
    <row r="16" spans="1:22" ht="14.4" hidden="1" thickTop="1" thickBot="1">
      <c r="B16" s="170"/>
      <c r="C16" s="90"/>
      <c r="D16" s="92"/>
      <c r="E16" s="190" t="s">
        <v>0</v>
      </c>
      <c r="F16" s="7">
        <v>10000</v>
      </c>
      <c r="G16" s="7">
        <v>10000</v>
      </c>
      <c r="H16" s="7">
        <v>10000</v>
      </c>
      <c r="I16" s="7">
        <v>10000</v>
      </c>
      <c r="J16" s="7">
        <v>10000</v>
      </c>
      <c r="K16" s="7">
        <v>10000</v>
      </c>
      <c r="L16" s="7">
        <v>10000</v>
      </c>
      <c r="M16" s="7">
        <v>10000</v>
      </c>
      <c r="N16" s="7">
        <v>10000</v>
      </c>
      <c r="O16" s="7">
        <v>10000</v>
      </c>
      <c r="P16" s="7">
        <v>10000</v>
      </c>
      <c r="Q16" s="7">
        <v>10000</v>
      </c>
      <c r="R16" s="191">
        <f t="shared" si="0"/>
        <v>120000</v>
      </c>
      <c r="S16" s="192"/>
      <c r="T16" s="193"/>
    </row>
    <row r="17" spans="2:20" ht="14.4" hidden="1" thickTop="1" thickBot="1">
      <c r="B17" s="170"/>
      <c r="C17" s="90"/>
      <c r="D17" s="87" t="s">
        <v>3</v>
      </c>
      <c r="E17" s="194" t="s">
        <v>63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50000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50000</v>
      </c>
      <c r="R17" s="195">
        <f t="shared" si="0"/>
        <v>100000</v>
      </c>
      <c r="S17" s="196"/>
      <c r="T17" s="193"/>
    </row>
    <row r="18" spans="2:20" ht="14.4" hidden="1" thickTop="1" thickBot="1">
      <c r="B18" s="170"/>
      <c r="C18" s="90"/>
      <c r="D18" s="88"/>
      <c r="E18" s="190" t="s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25000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25000</v>
      </c>
      <c r="R18" s="191">
        <f t="shared" si="0"/>
        <v>50000</v>
      </c>
      <c r="S18" s="197"/>
      <c r="T18" s="193"/>
    </row>
    <row r="19" spans="2:20" ht="14.4" hidden="1" thickTop="1" thickBot="1">
      <c r="B19" s="170"/>
      <c r="C19" s="90"/>
      <c r="D19" s="198" t="s">
        <v>2</v>
      </c>
      <c r="E19" s="194" t="s">
        <v>63</v>
      </c>
      <c r="F19" s="195">
        <f t="shared" ref="F19:Q20" si="1">+F15+F17</f>
        <v>20000</v>
      </c>
      <c r="G19" s="195">
        <f t="shared" si="1"/>
        <v>20000</v>
      </c>
      <c r="H19" s="195">
        <f t="shared" si="1"/>
        <v>20000</v>
      </c>
      <c r="I19" s="195">
        <f t="shared" si="1"/>
        <v>20000</v>
      </c>
      <c r="J19" s="195">
        <f t="shared" si="1"/>
        <v>20000</v>
      </c>
      <c r="K19" s="195">
        <f t="shared" si="1"/>
        <v>70000</v>
      </c>
      <c r="L19" s="195">
        <f t="shared" si="1"/>
        <v>20000</v>
      </c>
      <c r="M19" s="195">
        <f t="shared" si="1"/>
        <v>20000</v>
      </c>
      <c r="N19" s="195">
        <f t="shared" si="1"/>
        <v>20000</v>
      </c>
      <c r="O19" s="195">
        <f t="shared" si="1"/>
        <v>20000</v>
      </c>
      <c r="P19" s="195">
        <f t="shared" si="1"/>
        <v>20000</v>
      </c>
      <c r="Q19" s="195">
        <f t="shared" si="1"/>
        <v>70000</v>
      </c>
      <c r="R19" s="195">
        <f t="shared" si="0"/>
        <v>340000</v>
      </c>
      <c r="S19" s="199">
        <f>MIN(R19,R20)</f>
        <v>170000</v>
      </c>
      <c r="T19" s="193"/>
    </row>
    <row r="20" spans="2:20" ht="14.4" hidden="1" thickTop="1" thickBot="1">
      <c r="B20" s="170"/>
      <c r="C20" s="90"/>
      <c r="D20" s="200"/>
      <c r="E20" s="201" t="s">
        <v>0</v>
      </c>
      <c r="F20" s="191">
        <f t="shared" si="1"/>
        <v>10000</v>
      </c>
      <c r="G20" s="191">
        <f t="shared" si="1"/>
        <v>10000</v>
      </c>
      <c r="H20" s="191">
        <f t="shared" si="1"/>
        <v>10000</v>
      </c>
      <c r="I20" s="191">
        <f t="shared" si="1"/>
        <v>10000</v>
      </c>
      <c r="J20" s="191">
        <f t="shared" si="1"/>
        <v>10000</v>
      </c>
      <c r="K20" s="191">
        <f t="shared" si="1"/>
        <v>35000</v>
      </c>
      <c r="L20" s="191">
        <f t="shared" si="1"/>
        <v>10000</v>
      </c>
      <c r="M20" s="191">
        <f t="shared" si="1"/>
        <v>10000</v>
      </c>
      <c r="N20" s="191">
        <f t="shared" si="1"/>
        <v>10000</v>
      </c>
      <c r="O20" s="191">
        <f t="shared" si="1"/>
        <v>10000</v>
      </c>
      <c r="P20" s="191">
        <f t="shared" si="1"/>
        <v>10000</v>
      </c>
      <c r="Q20" s="191">
        <f t="shared" si="1"/>
        <v>35000</v>
      </c>
      <c r="R20" s="191">
        <f t="shared" si="0"/>
        <v>170000</v>
      </c>
      <c r="S20" s="202"/>
      <c r="T20" s="203"/>
    </row>
    <row r="21" spans="2:20" ht="15" customHeight="1" thickTop="1">
      <c r="B21" s="185">
        <v>1</v>
      </c>
      <c r="C21" s="204" t="s">
        <v>64</v>
      </c>
      <c r="D21" s="205" t="s">
        <v>5</v>
      </c>
      <c r="E21" s="186" t="s">
        <v>63</v>
      </c>
      <c r="F21" s="206">
        <v>15000</v>
      </c>
      <c r="G21" s="206">
        <v>15000</v>
      </c>
      <c r="H21" s="206">
        <v>15000</v>
      </c>
      <c r="I21" s="206">
        <v>15000</v>
      </c>
      <c r="J21" s="206">
        <v>15000</v>
      </c>
      <c r="K21" s="206">
        <v>15000</v>
      </c>
      <c r="L21" s="206">
        <v>15000</v>
      </c>
      <c r="M21" s="206">
        <v>15000</v>
      </c>
      <c r="N21" s="206">
        <v>15000</v>
      </c>
      <c r="O21" s="206">
        <v>15000</v>
      </c>
      <c r="P21" s="206">
        <v>15000</v>
      </c>
      <c r="Q21" s="206">
        <v>15000</v>
      </c>
      <c r="R21" s="187">
        <f t="shared" si="0"/>
        <v>180000</v>
      </c>
      <c r="S21" s="188"/>
      <c r="T21" s="207"/>
    </row>
    <row r="22" spans="2:20" ht="15" customHeight="1">
      <c r="B22" s="170"/>
      <c r="C22" s="208"/>
      <c r="D22" s="209"/>
      <c r="E22" s="190" t="s">
        <v>0</v>
      </c>
      <c r="F22" s="210">
        <v>7500</v>
      </c>
      <c r="G22" s="210">
        <v>7500</v>
      </c>
      <c r="H22" s="210">
        <v>7500</v>
      </c>
      <c r="I22" s="210">
        <v>7500</v>
      </c>
      <c r="J22" s="210">
        <v>7500</v>
      </c>
      <c r="K22" s="210">
        <v>7500</v>
      </c>
      <c r="L22" s="210">
        <v>7500</v>
      </c>
      <c r="M22" s="210">
        <v>7500</v>
      </c>
      <c r="N22" s="210">
        <v>7500</v>
      </c>
      <c r="O22" s="210">
        <v>7500</v>
      </c>
      <c r="P22" s="210">
        <v>7500</v>
      </c>
      <c r="Q22" s="210">
        <v>7500</v>
      </c>
      <c r="R22" s="191">
        <f t="shared" si="0"/>
        <v>90000</v>
      </c>
      <c r="S22" s="192"/>
      <c r="T22" s="211"/>
    </row>
    <row r="23" spans="2:20" ht="15" customHeight="1">
      <c r="B23" s="170"/>
      <c r="C23" s="208"/>
      <c r="D23" s="212"/>
      <c r="E23" s="194" t="s">
        <v>63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195">
        <f t="shared" si="0"/>
        <v>0</v>
      </c>
      <c r="S23" s="196"/>
      <c r="T23" s="211"/>
    </row>
    <row r="24" spans="2:20" ht="15" customHeight="1">
      <c r="B24" s="170"/>
      <c r="C24" s="208"/>
      <c r="D24" s="214"/>
      <c r="E24" s="190" t="s">
        <v>0</v>
      </c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191">
        <f t="shared" si="0"/>
        <v>0</v>
      </c>
      <c r="S24" s="197"/>
      <c r="T24" s="211"/>
    </row>
    <row r="25" spans="2:20" ht="15" customHeight="1">
      <c r="B25" s="170"/>
      <c r="C25" s="208"/>
      <c r="D25" s="198" t="s">
        <v>2</v>
      </c>
      <c r="E25" s="194" t="s">
        <v>63</v>
      </c>
      <c r="F25" s="195">
        <f t="shared" ref="F25:Q26" si="2">+F21+F23</f>
        <v>15000</v>
      </c>
      <c r="G25" s="195">
        <f t="shared" si="2"/>
        <v>15000</v>
      </c>
      <c r="H25" s="195">
        <f t="shared" si="2"/>
        <v>15000</v>
      </c>
      <c r="I25" s="195">
        <f t="shared" si="2"/>
        <v>15000</v>
      </c>
      <c r="J25" s="195">
        <f t="shared" si="2"/>
        <v>15000</v>
      </c>
      <c r="K25" s="195">
        <f t="shared" si="2"/>
        <v>15000</v>
      </c>
      <c r="L25" s="195">
        <f t="shared" si="2"/>
        <v>15000</v>
      </c>
      <c r="M25" s="195">
        <f t="shared" si="2"/>
        <v>15000</v>
      </c>
      <c r="N25" s="195">
        <f t="shared" si="2"/>
        <v>15000</v>
      </c>
      <c r="O25" s="195">
        <f t="shared" si="2"/>
        <v>15000</v>
      </c>
      <c r="P25" s="195">
        <f t="shared" si="2"/>
        <v>15000</v>
      </c>
      <c r="Q25" s="195">
        <f t="shared" si="2"/>
        <v>15000</v>
      </c>
      <c r="R25" s="195">
        <f t="shared" si="0"/>
        <v>180000</v>
      </c>
      <c r="S25" s="199">
        <f>MIN(R25,R26)</f>
        <v>90000</v>
      </c>
      <c r="T25" s="211"/>
    </row>
    <row r="26" spans="2:20" ht="15" customHeight="1" thickBot="1">
      <c r="B26" s="170"/>
      <c r="C26" s="208"/>
      <c r="D26" s="200"/>
      <c r="E26" s="201" t="s">
        <v>0</v>
      </c>
      <c r="F26" s="191">
        <f t="shared" si="2"/>
        <v>7500</v>
      </c>
      <c r="G26" s="191">
        <f t="shared" si="2"/>
        <v>7500</v>
      </c>
      <c r="H26" s="191">
        <f t="shared" si="2"/>
        <v>7500</v>
      </c>
      <c r="I26" s="191">
        <f t="shared" si="2"/>
        <v>7500</v>
      </c>
      <c r="J26" s="191">
        <f t="shared" si="2"/>
        <v>7500</v>
      </c>
      <c r="K26" s="191">
        <f t="shared" si="2"/>
        <v>7500</v>
      </c>
      <c r="L26" s="191">
        <f t="shared" si="2"/>
        <v>7500</v>
      </c>
      <c r="M26" s="191">
        <f t="shared" si="2"/>
        <v>7500</v>
      </c>
      <c r="N26" s="191">
        <f t="shared" si="2"/>
        <v>7500</v>
      </c>
      <c r="O26" s="191">
        <f t="shared" si="2"/>
        <v>7500</v>
      </c>
      <c r="P26" s="191">
        <f t="shared" si="2"/>
        <v>7500</v>
      </c>
      <c r="Q26" s="191">
        <f t="shared" si="2"/>
        <v>7500</v>
      </c>
      <c r="R26" s="191">
        <f t="shared" si="0"/>
        <v>90000</v>
      </c>
      <c r="S26" s="202"/>
      <c r="T26" s="215"/>
    </row>
    <row r="27" spans="2:20" ht="15" customHeight="1" thickTop="1">
      <c r="B27" s="185">
        <v>2</v>
      </c>
      <c r="C27" s="204" t="s">
        <v>65</v>
      </c>
      <c r="D27" s="205" t="s">
        <v>5</v>
      </c>
      <c r="E27" s="186" t="s">
        <v>63</v>
      </c>
      <c r="F27" s="206">
        <v>20000</v>
      </c>
      <c r="G27" s="206">
        <v>20000</v>
      </c>
      <c r="H27" s="206">
        <v>20000</v>
      </c>
      <c r="I27" s="206">
        <v>20000</v>
      </c>
      <c r="J27" s="206">
        <v>20000</v>
      </c>
      <c r="K27" s="206">
        <v>20000</v>
      </c>
      <c r="L27" s="206">
        <v>20000</v>
      </c>
      <c r="M27" s="206">
        <v>20000</v>
      </c>
      <c r="N27" s="206">
        <v>20000</v>
      </c>
      <c r="O27" s="206">
        <v>20000</v>
      </c>
      <c r="P27" s="206">
        <v>20000</v>
      </c>
      <c r="Q27" s="206">
        <v>20000</v>
      </c>
      <c r="R27" s="187">
        <f t="shared" si="0"/>
        <v>240000</v>
      </c>
      <c r="S27" s="188"/>
      <c r="T27" s="207"/>
    </row>
    <row r="28" spans="2:20" ht="15" customHeight="1">
      <c r="B28" s="170"/>
      <c r="C28" s="208"/>
      <c r="D28" s="209"/>
      <c r="E28" s="190" t="s">
        <v>0</v>
      </c>
      <c r="F28" s="210">
        <v>20000</v>
      </c>
      <c r="G28" s="210">
        <v>20000</v>
      </c>
      <c r="H28" s="210">
        <v>20000</v>
      </c>
      <c r="I28" s="210">
        <v>20000</v>
      </c>
      <c r="J28" s="210">
        <v>20000</v>
      </c>
      <c r="K28" s="210">
        <v>20000</v>
      </c>
      <c r="L28" s="210">
        <v>20000</v>
      </c>
      <c r="M28" s="210">
        <v>20000</v>
      </c>
      <c r="N28" s="210">
        <v>20000</v>
      </c>
      <c r="O28" s="210">
        <v>20000</v>
      </c>
      <c r="P28" s="210">
        <v>20000</v>
      </c>
      <c r="Q28" s="210">
        <v>20000</v>
      </c>
      <c r="R28" s="191">
        <f t="shared" si="0"/>
        <v>240000</v>
      </c>
      <c r="S28" s="192"/>
      <c r="T28" s="211"/>
    </row>
    <row r="29" spans="2:20" ht="15" customHeight="1">
      <c r="B29" s="170"/>
      <c r="C29" s="208"/>
      <c r="D29" s="212"/>
      <c r="E29" s="194" t="s">
        <v>63</v>
      </c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195">
        <f t="shared" si="0"/>
        <v>0</v>
      </c>
      <c r="S29" s="196"/>
      <c r="T29" s="211"/>
    </row>
    <row r="30" spans="2:20" ht="15" customHeight="1">
      <c r="B30" s="170"/>
      <c r="C30" s="208"/>
      <c r="D30" s="214"/>
      <c r="E30" s="190" t="s">
        <v>0</v>
      </c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191">
        <f t="shared" si="0"/>
        <v>0</v>
      </c>
      <c r="S30" s="197"/>
      <c r="T30" s="211"/>
    </row>
    <row r="31" spans="2:20" ht="15" customHeight="1">
      <c r="B31" s="170"/>
      <c r="C31" s="208"/>
      <c r="D31" s="198" t="s">
        <v>2</v>
      </c>
      <c r="E31" s="194" t="s">
        <v>63</v>
      </c>
      <c r="F31" s="195">
        <f t="shared" ref="F31:Q32" si="3">+F27+F29</f>
        <v>20000</v>
      </c>
      <c r="G31" s="195">
        <f t="shared" si="3"/>
        <v>20000</v>
      </c>
      <c r="H31" s="195">
        <f t="shared" si="3"/>
        <v>20000</v>
      </c>
      <c r="I31" s="195">
        <f t="shared" si="3"/>
        <v>20000</v>
      </c>
      <c r="J31" s="195">
        <f t="shared" si="3"/>
        <v>20000</v>
      </c>
      <c r="K31" s="195">
        <f t="shared" si="3"/>
        <v>20000</v>
      </c>
      <c r="L31" s="195">
        <f t="shared" si="3"/>
        <v>20000</v>
      </c>
      <c r="M31" s="195">
        <f t="shared" si="3"/>
        <v>20000</v>
      </c>
      <c r="N31" s="195">
        <f t="shared" si="3"/>
        <v>20000</v>
      </c>
      <c r="O31" s="195">
        <f t="shared" si="3"/>
        <v>20000</v>
      </c>
      <c r="P31" s="195">
        <f t="shared" si="3"/>
        <v>20000</v>
      </c>
      <c r="Q31" s="195">
        <f t="shared" si="3"/>
        <v>20000</v>
      </c>
      <c r="R31" s="195">
        <f t="shared" si="0"/>
        <v>240000</v>
      </c>
      <c r="S31" s="199">
        <f>MIN(R31,R32)</f>
        <v>240000</v>
      </c>
      <c r="T31" s="211"/>
    </row>
    <row r="32" spans="2:20" ht="15" customHeight="1" thickBot="1">
      <c r="B32" s="170"/>
      <c r="C32" s="208"/>
      <c r="D32" s="200"/>
      <c r="E32" s="201" t="s">
        <v>0</v>
      </c>
      <c r="F32" s="216">
        <f t="shared" si="3"/>
        <v>20000</v>
      </c>
      <c r="G32" s="216">
        <f t="shared" si="3"/>
        <v>20000</v>
      </c>
      <c r="H32" s="216">
        <f t="shared" si="3"/>
        <v>20000</v>
      </c>
      <c r="I32" s="216">
        <f t="shared" si="3"/>
        <v>20000</v>
      </c>
      <c r="J32" s="216">
        <f t="shared" si="3"/>
        <v>20000</v>
      </c>
      <c r="K32" s="216">
        <f t="shared" si="3"/>
        <v>20000</v>
      </c>
      <c r="L32" s="216">
        <f t="shared" si="3"/>
        <v>20000</v>
      </c>
      <c r="M32" s="216">
        <f t="shared" si="3"/>
        <v>20000</v>
      </c>
      <c r="N32" s="216">
        <f t="shared" si="3"/>
        <v>20000</v>
      </c>
      <c r="O32" s="216">
        <f t="shared" si="3"/>
        <v>20000</v>
      </c>
      <c r="P32" s="216">
        <f t="shared" si="3"/>
        <v>20000</v>
      </c>
      <c r="Q32" s="216">
        <f t="shared" si="3"/>
        <v>20000</v>
      </c>
      <c r="R32" s="191">
        <f t="shared" si="0"/>
        <v>240000</v>
      </c>
      <c r="S32" s="202"/>
      <c r="T32" s="215"/>
    </row>
    <row r="33" spans="2:20" ht="15" customHeight="1" thickTop="1">
      <c r="B33" s="185">
        <v>3</v>
      </c>
      <c r="C33" s="204" t="s">
        <v>66</v>
      </c>
      <c r="D33" s="205" t="s">
        <v>5</v>
      </c>
      <c r="E33" s="186" t="s">
        <v>63</v>
      </c>
      <c r="F33" s="217">
        <v>5000</v>
      </c>
      <c r="G33" s="217">
        <v>5000</v>
      </c>
      <c r="H33" s="217">
        <v>5000</v>
      </c>
      <c r="I33" s="217">
        <v>55000</v>
      </c>
      <c r="J33" s="217">
        <v>5000</v>
      </c>
      <c r="K33" s="217">
        <v>5000</v>
      </c>
      <c r="L33" s="217">
        <v>5000</v>
      </c>
      <c r="M33" s="217">
        <v>5000</v>
      </c>
      <c r="N33" s="217">
        <v>5000</v>
      </c>
      <c r="O33" s="217">
        <v>55000</v>
      </c>
      <c r="P33" s="217">
        <v>5000</v>
      </c>
      <c r="Q33" s="217">
        <v>5000</v>
      </c>
      <c r="R33" s="187">
        <f t="shared" si="0"/>
        <v>160000</v>
      </c>
      <c r="S33" s="188"/>
      <c r="T33" s="218" t="s">
        <v>67</v>
      </c>
    </row>
    <row r="34" spans="2:20" ht="15" customHeight="1">
      <c r="B34" s="170"/>
      <c r="C34" s="208"/>
      <c r="D34" s="209"/>
      <c r="E34" s="190" t="s">
        <v>0</v>
      </c>
      <c r="F34" s="210">
        <v>5000</v>
      </c>
      <c r="G34" s="210">
        <v>5000</v>
      </c>
      <c r="H34" s="210">
        <v>5000</v>
      </c>
      <c r="I34" s="210">
        <v>55000</v>
      </c>
      <c r="J34" s="210">
        <v>5000</v>
      </c>
      <c r="K34" s="210">
        <v>5000</v>
      </c>
      <c r="L34" s="210">
        <v>5000</v>
      </c>
      <c r="M34" s="210">
        <v>5000</v>
      </c>
      <c r="N34" s="210">
        <v>5000</v>
      </c>
      <c r="O34" s="210">
        <v>55000</v>
      </c>
      <c r="P34" s="210">
        <v>5000</v>
      </c>
      <c r="Q34" s="210">
        <v>5000</v>
      </c>
      <c r="R34" s="191">
        <f t="shared" si="0"/>
        <v>160000</v>
      </c>
      <c r="S34" s="192"/>
      <c r="T34" s="219"/>
    </row>
    <row r="35" spans="2:20" ht="15" customHeight="1">
      <c r="B35" s="170"/>
      <c r="C35" s="208"/>
      <c r="D35" s="212"/>
      <c r="E35" s="194" t="s">
        <v>63</v>
      </c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195">
        <f t="shared" si="0"/>
        <v>0</v>
      </c>
      <c r="S35" s="196"/>
      <c r="T35" s="219"/>
    </row>
    <row r="36" spans="2:20" ht="15" customHeight="1">
      <c r="B36" s="170"/>
      <c r="C36" s="208"/>
      <c r="D36" s="214"/>
      <c r="E36" s="190" t="s">
        <v>0</v>
      </c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191">
        <f t="shared" si="0"/>
        <v>0</v>
      </c>
      <c r="S36" s="197"/>
      <c r="T36" s="219"/>
    </row>
    <row r="37" spans="2:20" ht="15" customHeight="1">
      <c r="B37" s="170"/>
      <c r="C37" s="208"/>
      <c r="D37" s="198" t="s">
        <v>2</v>
      </c>
      <c r="E37" s="194" t="s">
        <v>63</v>
      </c>
      <c r="F37" s="195">
        <f t="shared" ref="F37:Q38" si="4">+F33+F35</f>
        <v>5000</v>
      </c>
      <c r="G37" s="195">
        <f t="shared" si="4"/>
        <v>5000</v>
      </c>
      <c r="H37" s="195">
        <f t="shared" si="4"/>
        <v>5000</v>
      </c>
      <c r="I37" s="195">
        <f t="shared" si="4"/>
        <v>55000</v>
      </c>
      <c r="J37" s="195">
        <f t="shared" si="4"/>
        <v>5000</v>
      </c>
      <c r="K37" s="195">
        <f t="shared" si="4"/>
        <v>5000</v>
      </c>
      <c r="L37" s="195">
        <f t="shared" si="4"/>
        <v>5000</v>
      </c>
      <c r="M37" s="195">
        <f>+M33+M35</f>
        <v>5000</v>
      </c>
      <c r="N37" s="195">
        <f t="shared" si="4"/>
        <v>5000</v>
      </c>
      <c r="O37" s="195">
        <f t="shared" si="4"/>
        <v>55000</v>
      </c>
      <c r="P37" s="195">
        <f t="shared" si="4"/>
        <v>5000</v>
      </c>
      <c r="Q37" s="195">
        <f t="shared" si="4"/>
        <v>5000</v>
      </c>
      <c r="R37" s="195">
        <f t="shared" si="0"/>
        <v>160000</v>
      </c>
      <c r="S37" s="199">
        <f>MIN(R37,R38)</f>
        <v>160000</v>
      </c>
      <c r="T37" s="219"/>
    </row>
    <row r="38" spans="2:20" ht="15" customHeight="1" thickBot="1">
      <c r="B38" s="170"/>
      <c r="C38" s="208"/>
      <c r="D38" s="200"/>
      <c r="E38" s="201" t="s">
        <v>0</v>
      </c>
      <c r="F38" s="191">
        <f t="shared" si="4"/>
        <v>5000</v>
      </c>
      <c r="G38" s="191">
        <f t="shared" si="4"/>
        <v>5000</v>
      </c>
      <c r="H38" s="191">
        <f t="shared" si="4"/>
        <v>5000</v>
      </c>
      <c r="I38" s="191">
        <f t="shared" si="4"/>
        <v>55000</v>
      </c>
      <c r="J38" s="191">
        <f t="shared" si="4"/>
        <v>5000</v>
      </c>
      <c r="K38" s="191">
        <f t="shared" si="4"/>
        <v>5000</v>
      </c>
      <c r="L38" s="191">
        <f t="shared" si="4"/>
        <v>5000</v>
      </c>
      <c r="M38" s="191">
        <f>+M34+M36</f>
        <v>5000</v>
      </c>
      <c r="N38" s="191">
        <f t="shared" si="4"/>
        <v>5000</v>
      </c>
      <c r="O38" s="191">
        <f t="shared" si="4"/>
        <v>55000</v>
      </c>
      <c r="P38" s="191">
        <f t="shared" si="4"/>
        <v>5000</v>
      </c>
      <c r="Q38" s="191">
        <f t="shared" si="4"/>
        <v>5000</v>
      </c>
      <c r="R38" s="191">
        <f t="shared" si="0"/>
        <v>160000</v>
      </c>
      <c r="S38" s="202"/>
      <c r="T38" s="220"/>
    </row>
    <row r="39" spans="2:20" ht="15" customHeight="1" thickTop="1">
      <c r="B39" s="185">
        <v>4</v>
      </c>
      <c r="C39" s="204" t="s">
        <v>68</v>
      </c>
      <c r="D39" s="205" t="s">
        <v>69</v>
      </c>
      <c r="E39" s="186" t="s">
        <v>63</v>
      </c>
      <c r="F39" s="206">
        <v>10000</v>
      </c>
      <c r="G39" s="206">
        <v>10000</v>
      </c>
      <c r="H39" s="206">
        <v>10000</v>
      </c>
      <c r="I39" s="206">
        <v>10000</v>
      </c>
      <c r="J39" s="206">
        <v>10000</v>
      </c>
      <c r="K39" s="206">
        <v>10000</v>
      </c>
      <c r="L39" s="206">
        <v>10000</v>
      </c>
      <c r="M39" s="206">
        <v>10000</v>
      </c>
      <c r="N39" s="206">
        <v>5560</v>
      </c>
      <c r="O39" s="206"/>
      <c r="P39" s="206"/>
      <c r="Q39" s="206"/>
      <c r="R39" s="187">
        <f t="shared" si="0"/>
        <v>85560</v>
      </c>
      <c r="S39" s="188"/>
      <c r="T39" s="221" t="s">
        <v>70</v>
      </c>
    </row>
    <row r="40" spans="2:20" ht="15" customHeight="1">
      <c r="B40" s="170"/>
      <c r="C40" s="208"/>
      <c r="D40" s="209"/>
      <c r="E40" s="190" t="s">
        <v>0</v>
      </c>
      <c r="F40" s="210">
        <v>10000</v>
      </c>
      <c r="G40" s="210">
        <v>10000</v>
      </c>
      <c r="H40" s="210">
        <v>10000</v>
      </c>
      <c r="I40" s="210">
        <v>10000</v>
      </c>
      <c r="J40" s="210">
        <v>10000</v>
      </c>
      <c r="K40" s="210">
        <v>10000</v>
      </c>
      <c r="L40" s="210">
        <v>10000</v>
      </c>
      <c r="M40" s="210">
        <v>10000</v>
      </c>
      <c r="N40" s="210">
        <v>5560</v>
      </c>
      <c r="O40" s="210"/>
      <c r="P40" s="210"/>
      <c r="Q40" s="210"/>
      <c r="R40" s="191">
        <f t="shared" si="0"/>
        <v>85560</v>
      </c>
      <c r="S40" s="192"/>
      <c r="T40" s="219"/>
    </row>
    <row r="41" spans="2:20" ht="15" customHeight="1">
      <c r="B41" s="170"/>
      <c r="C41" s="208"/>
      <c r="D41" s="212"/>
      <c r="E41" s="194" t="s">
        <v>63</v>
      </c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195">
        <f t="shared" si="0"/>
        <v>0</v>
      </c>
      <c r="S41" s="196"/>
      <c r="T41" s="219"/>
    </row>
    <row r="42" spans="2:20" ht="15" customHeight="1">
      <c r="B42" s="170"/>
      <c r="C42" s="208"/>
      <c r="D42" s="214"/>
      <c r="E42" s="190" t="s">
        <v>0</v>
      </c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191">
        <f t="shared" si="0"/>
        <v>0</v>
      </c>
      <c r="S42" s="197"/>
      <c r="T42" s="219"/>
    </row>
    <row r="43" spans="2:20" ht="15" customHeight="1">
      <c r="B43" s="170"/>
      <c r="C43" s="208"/>
      <c r="D43" s="198" t="s">
        <v>2</v>
      </c>
      <c r="E43" s="194" t="s">
        <v>63</v>
      </c>
      <c r="F43" s="195">
        <f t="shared" ref="F43:Q44" si="5">+F39+F41</f>
        <v>10000</v>
      </c>
      <c r="G43" s="195">
        <f t="shared" si="5"/>
        <v>10000</v>
      </c>
      <c r="H43" s="195">
        <f t="shared" si="5"/>
        <v>10000</v>
      </c>
      <c r="I43" s="195">
        <f t="shared" si="5"/>
        <v>10000</v>
      </c>
      <c r="J43" s="195">
        <f t="shared" si="5"/>
        <v>10000</v>
      </c>
      <c r="K43" s="195">
        <f t="shared" si="5"/>
        <v>10000</v>
      </c>
      <c r="L43" s="195">
        <f t="shared" si="5"/>
        <v>10000</v>
      </c>
      <c r="M43" s="195">
        <f t="shared" si="5"/>
        <v>10000</v>
      </c>
      <c r="N43" s="195">
        <f t="shared" si="5"/>
        <v>5560</v>
      </c>
      <c r="O43" s="195">
        <f t="shared" si="5"/>
        <v>0</v>
      </c>
      <c r="P43" s="195">
        <f t="shared" si="5"/>
        <v>0</v>
      </c>
      <c r="Q43" s="195">
        <f t="shared" si="5"/>
        <v>0</v>
      </c>
      <c r="R43" s="195">
        <f t="shared" si="0"/>
        <v>85560</v>
      </c>
      <c r="S43" s="199">
        <f>MIN(R43,R44)</f>
        <v>85560</v>
      </c>
      <c r="T43" s="219"/>
    </row>
    <row r="44" spans="2:20" ht="15" customHeight="1" thickBot="1">
      <c r="B44" s="170"/>
      <c r="C44" s="208"/>
      <c r="D44" s="200"/>
      <c r="E44" s="201" t="s">
        <v>0</v>
      </c>
      <c r="F44" s="191">
        <f t="shared" si="5"/>
        <v>10000</v>
      </c>
      <c r="G44" s="191">
        <f t="shared" si="5"/>
        <v>10000</v>
      </c>
      <c r="H44" s="191">
        <f t="shared" si="5"/>
        <v>10000</v>
      </c>
      <c r="I44" s="191">
        <f t="shared" si="5"/>
        <v>10000</v>
      </c>
      <c r="J44" s="191">
        <f t="shared" si="5"/>
        <v>10000</v>
      </c>
      <c r="K44" s="191">
        <f t="shared" si="5"/>
        <v>10000</v>
      </c>
      <c r="L44" s="191">
        <f t="shared" si="5"/>
        <v>10000</v>
      </c>
      <c r="M44" s="191">
        <f t="shared" si="5"/>
        <v>10000</v>
      </c>
      <c r="N44" s="191">
        <f t="shared" si="5"/>
        <v>5560</v>
      </c>
      <c r="O44" s="191">
        <f t="shared" si="5"/>
        <v>0</v>
      </c>
      <c r="P44" s="191">
        <f t="shared" si="5"/>
        <v>0</v>
      </c>
      <c r="Q44" s="191">
        <f t="shared" si="5"/>
        <v>0</v>
      </c>
      <c r="R44" s="191">
        <f t="shared" si="0"/>
        <v>85560</v>
      </c>
      <c r="S44" s="202"/>
      <c r="T44" s="220"/>
    </row>
    <row r="45" spans="2:20" ht="15" customHeight="1" thickTop="1">
      <c r="B45" s="185">
        <v>5</v>
      </c>
      <c r="C45" s="204" t="s">
        <v>71</v>
      </c>
      <c r="D45" s="205" t="s">
        <v>72</v>
      </c>
      <c r="E45" s="186" t="s">
        <v>63</v>
      </c>
      <c r="F45" s="206">
        <v>10000</v>
      </c>
      <c r="G45" s="206">
        <v>10000</v>
      </c>
      <c r="H45" s="206">
        <v>10000</v>
      </c>
      <c r="I45" s="206">
        <v>10000</v>
      </c>
      <c r="J45" s="206">
        <v>10000</v>
      </c>
      <c r="K45" s="206">
        <v>10000</v>
      </c>
      <c r="L45" s="206">
        <v>10000</v>
      </c>
      <c r="M45" s="206">
        <v>10000</v>
      </c>
      <c r="N45" s="206">
        <v>10000</v>
      </c>
      <c r="O45" s="206">
        <v>10000</v>
      </c>
      <c r="P45" s="206">
        <v>10000</v>
      </c>
      <c r="Q45" s="206">
        <v>10000</v>
      </c>
      <c r="R45" s="187">
        <f t="shared" si="0"/>
        <v>120000</v>
      </c>
      <c r="S45" s="188"/>
      <c r="T45" s="221" t="s">
        <v>73</v>
      </c>
    </row>
    <row r="46" spans="2:20" ht="15" customHeight="1">
      <c r="B46" s="170"/>
      <c r="C46" s="208"/>
      <c r="D46" s="209"/>
      <c r="E46" s="190" t="s">
        <v>0</v>
      </c>
      <c r="F46" s="210"/>
      <c r="G46" s="210"/>
      <c r="H46" s="210"/>
      <c r="I46" s="210">
        <v>10000</v>
      </c>
      <c r="J46" s="210">
        <v>10000</v>
      </c>
      <c r="K46" s="210">
        <v>10000</v>
      </c>
      <c r="L46" s="210">
        <v>10000</v>
      </c>
      <c r="M46" s="210">
        <v>10000</v>
      </c>
      <c r="N46" s="210">
        <v>10000</v>
      </c>
      <c r="O46" s="210">
        <v>10000</v>
      </c>
      <c r="P46" s="210">
        <v>10000</v>
      </c>
      <c r="Q46" s="210">
        <v>10000</v>
      </c>
      <c r="R46" s="191">
        <f t="shared" si="0"/>
        <v>90000</v>
      </c>
      <c r="S46" s="192"/>
      <c r="T46" s="219"/>
    </row>
    <row r="47" spans="2:20" ht="15" customHeight="1">
      <c r="B47" s="170"/>
      <c r="C47" s="208"/>
      <c r="D47" s="212"/>
      <c r="E47" s="194" t="s">
        <v>63</v>
      </c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195">
        <f t="shared" ref="R47:R50" si="6">+SUM(F47:Q47)</f>
        <v>0</v>
      </c>
      <c r="S47" s="196"/>
      <c r="T47" s="219"/>
    </row>
    <row r="48" spans="2:20" ht="15" customHeight="1">
      <c r="B48" s="170"/>
      <c r="C48" s="208"/>
      <c r="D48" s="214"/>
      <c r="E48" s="190" t="s">
        <v>0</v>
      </c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191">
        <f t="shared" si="6"/>
        <v>0</v>
      </c>
      <c r="S48" s="197"/>
      <c r="T48" s="219"/>
    </row>
    <row r="49" spans="2:20" ht="15" customHeight="1">
      <c r="B49" s="170"/>
      <c r="C49" s="208"/>
      <c r="D49" s="198" t="s">
        <v>2</v>
      </c>
      <c r="E49" s="194" t="s">
        <v>63</v>
      </c>
      <c r="F49" s="195">
        <f t="shared" ref="F49:Q50" si="7">+F45+F47</f>
        <v>10000</v>
      </c>
      <c r="G49" s="195">
        <f t="shared" si="7"/>
        <v>10000</v>
      </c>
      <c r="H49" s="195">
        <f t="shared" si="7"/>
        <v>10000</v>
      </c>
      <c r="I49" s="195">
        <f t="shared" si="7"/>
        <v>10000</v>
      </c>
      <c r="J49" s="195">
        <f t="shared" si="7"/>
        <v>10000</v>
      </c>
      <c r="K49" s="195">
        <f t="shared" si="7"/>
        <v>10000</v>
      </c>
      <c r="L49" s="195">
        <f t="shared" si="7"/>
        <v>10000</v>
      </c>
      <c r="M49" s="195">
        <f t="shared" si="7"/>
        <v>10000</v>
      </c>
      <c r="N49" s="195">
        <f t="shared" si="7"/>
        <v>10000</v>
      </c>
      <c r="O49" s="195">
        <f t="shared" si="7"/>
        <v>10000</v>
      </c>
      <c r="P49" s="195">
        <f t="shared" si="7"/>
        <v>10000</v>
      </c>
      <c r="Q49" s="195">
        <f t="shared" si="7"/>
        <v>10000</v>
      </c>
      <c r="R49" s="195">
        <f t="shared" si="6"/>
        <v>120000</v>
      </c>
      <c r="S49" s="199">
        <f>MIN(R49,R50)</f>
        <v>90000</v>
      </c>
      <c r="T49" s="219"/>
    </row>
    <row r="50" spans="2:20" ht="15" customHeight="1">
      <c r="B50" s="222"/>
      <c r="C50" s="223"/>
      <c r="D50" s="224"/>
      <c r="E50" s="201" t="s">
        <v>0</v>
      </c>
      <c r="F50" s="191">
        <f t="shared" si="7"/>
        <v>0</v>
      </c>
      <c r="G50" s="191">
        <f t="shared" si="7"/>
        <v>0</v>
      </c>
      <c r="H50" s="191">
        <f t="shared" si="7"/>
        <v>0</v>
      </c>
      <c r="I50" s="191">
        <f t="shared" si="7"/>
        <v>10000</v>
      </c>
      <c r="J50" s="191">
        <f t="shared" si="7"/>
        <v>10000</v>
      </c>
      <c r="K50" s="191">
        <f t="shared" si="7"/>
        <v>10000</v>
      </c>
      <c r="L50" s="191">
        <f t="shared" si="7"/>
        <v>10000</v>
      </c>
      <c r="M50" s="191">
        <f t="shared" si="7"/>
        <v>10000</v>
      </c>
      <c r="N50" s="191">
        <f t="shared" si="7"/>
        <v>10000</v>
      </c>
      <c r="O50" s="191">
        <f t="shared" si="7"/>
        <v>10000</v>
      </c>
      <c r="P50" s="191">
        <f t="shared" si="7"/>
        <v>10000</v>
      </c>
      <c r="Q50" s="191">
        <f t="shared" si="7"/>
        <v>10000</v>
      </c>
      <c r="R50" s="191">
        <f t="shared" si="6"/>
        <v>90000</v>
      </c>
      <c r="S50" s="202"/>
      <c r="T50" s="220"/>
    </row>
  </sheetData>
  <mergeCells count="85">
    <mergeCell ref="B45:B50"/>
    <mergeCell ref="C45:C50"/>
    <mergeCell ref="D45:D46"/>
    <mergeCell ref="S45:S46"/>
    <mergeCell ref="T45:T50"/>
    <mergeCell ref="D47:D48"/>
    <mergeCell ref="S47:S48"/>
    <mergeCell ref="D49:D50"/>
    <mergeCell ref="S49:S50"/>
    <mergeCell ref="B39:B44"/>
    <mergeCell ref="C39:C44"/>
    <mergeCell ref="D39:D40"/>
    <mergeCell ref="S39:S40"/>
    <mergeCell ref="T39:T44"/>
    <mergeCell ref="D41:D42"/>
    <mergeCell ref="S41:S42"/>
    <mergeCell ref="D43:D44"/>
    <mergeCell ref="S43:S44"/>
    <mergeCell ref="B33:B38"/>
    <mergeCell ref="C33:C38"/>
    <mergeCell ref="D33:D34"/>
    <mergeCell ref="S33:S34"/>
    <mergeCell ref="T33:T38"/>
    <mergeCell ref="D35:D36"/>
    <mergeCell ref="S35:S36"/>
    <mergeCell ref="D37:D38"/>
    <mergeCell ref="S37:S38"/>
    <mergeCell ref="B27:B32"/>
    <mergeCell ref="C27:C32"/>
    <mergeCell ref="D27:D28"/>
    <mergeCell ref="S27:S28"/>
    <mergeCell ref="T27:T32"/>
    <mergeCell ref="D29:D30"/>
    <mergeCell ref="S29:S30"/>
    <mergeCell ref="D31:D32"/>
    <mergeCell ref="S31:S32"/>
    <mergeCell ref="B21:B26"/>
    <mergeCell ref="C21:C26"/>
    <mergeCell ref="D21:D22"/>
    <mergeCell ref="S21:S22"/>
    <mergeCell ref="T21:T26"/>
    <mergeCell ref="D23:D24"/>
    <mergeCell ref="S23:S24"/>
    <mergeCell ref="D25:D26"/>
    <mergeCell ref="S25:S26"/>
    <mergeCell ref="R13:R14"/>
    <mergeCell ref="B15:B20"/>
    <mergeCell ref="C15:C20"/>
    <mergeCell ref="D15:D16"/>
    <mergeCell ref="S15:S16"/>
    <mergeCell ref="T15:T20"/>
    <mergeCell ref="D17:D18"/>
    <mergeCell ref="S17:S18"/>
    <mergeCell ref="D19:D20"/>
    <mergeCell ref="S19:S20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S8:T8"/>
    <mergeCell ref="O9:P9"/>
    <mergeCell ref="S9:T9"/>
    <mergeCell ref="B11:B14"/>
    <mergeCell ref="C11:C14"/>
    <mergeCell ref="D11:D14"/>
    <mergeCell ref="E11:E14"/>
    <mergeCell ref="F11:R12"/>
    <mergeCell ref="S11:S14"/>
    <mergeCell ref="T11:T14"/>
    <mergeCell ref="A3:U3"/>
    <mergeCell ref="B5:D5"/>
    <mergeCell ref="E5:H5"/>
    <mergeCell ref="E6:H6"/>
    <mergeCell ref="O6:P7"/>
    <mergeCell ref="Q6:Q7"/>
    <mergeCell ref="R6:R7"/>
    <mergeCell ref="S6:T7"/>
  </mergeCells>
  <phoneticPr fontId="1"/>
  <dataValidations count="1">
    <dataValidation type="list" showInputMessage="1" showErrorMessage="1" sqref="D15:D18 D21:D24 D27:D30 D33:D36 D39:D42 D45:D48" xr:uid="{977C0C9E-3434-466F-96C5-6354A6A0C9DF}">
      <formula1>"日本学生支援機構の奨学金,交通遺児育英会の奨学金,あしなが育英会の奨学金,社会福祉協議会の教育支援資金,地方公共団体の母子父子寡婦福祉資金,地方公共団体の奨学資金・育英資金,その他"</formula1>
    </dataValidation>
  </dataValidations>
  <pageMargins left="0.70866141732283472" right="0.31496062992125984" top="0.74803149606299213" bottom="0.74803149606299213" header="0.31496062992125984" footer="0.31496062992125984"/>
  <pageSetup paperSize="9" scale="70" fitToHeight="0" orientation="landscape" cellComments="asDisplayed" horizontalDpi="300" verticalDpi="300" r:id="rId1"/>
  <colBreaks count="1" manualBreakCount="1">
    <brk id="2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3136-7833-4D03-ACE7-AC37CA58C900}">
  <sheetPr>
    <tabColor rgb="FFFFC000"/>
    <pageSetUpPr fitToPage="1"/>
  </sheetPr>
  <dimension ref="B1:S22"/>
  <sheetViews>
    <sheetView view="pageBreakPreview" zoomScaleNormal="100" zoomScaleSheetLayoutView="100" workbookViewId="0">
      <selection activeCell="R41" sqref="R41"/>
    </sheetView>
  </sheetViews>
  <sheetFormatPr defaultRowHeight="13.2"/>
  <cols>
    <col min="1" max="1" width="1.109375" customWidth="1"/>
    <col min="2" max="2" width="3.77734375" customWidth="1"/>
    <col min="3" max="3" width="18.77734375" customWidth="1"/>
    <col min="16" max="16" width="15.88671875" customWidth="1"/>
    <col min="257" max="257" width="1.109375" customWidth="1"/>
    <col min="258" max="258" width="3.77734375" customWidth="1"/>
    <col min="259" max="259" width="18.77734375" customWidth="1"/>
    <col min="513" max="513" width="1.109375" customWidth="1"/>
    <col min="514" max="514" width="3.77734375" customWidth="1"/>
    <col min="515" max="515" width="18.77734375" customWidth="1"/>
    <col min="769" max="769" width="1.109375" customWidth="1"/>
    <col min="770" max="770" width="3.77734375" customWidth="1"/>
    <col min="771" max="771" width="18.77734375" customWidth="1"/>
    <col min="1025" max="1025" width="1.109375" customWidth="1"/>
    <col min="1026" max="1026" width="3.77734375" customWidth="1"/>
    <col min="1027" max="1027" width="18.77734375" customWidth="1"/>
    <col min="1281" max="1281" width="1.109375" customWidth="1"/>
    <col min="1282" max="1282" width="3.77734375" customWidth="1"/>
    <col min="1283" max="1283" width="18.77734375" customWidth="1"/>
    <col min="1537" max="1537" width="1.109375" customWidth="1"/>
    <col min="1538" max="1538" width="3.77734375" customWidth="1"/>
    <col min="1539" max="1539" width="18.77734375" customWidth="1"/>
    <col min="1793" max="1793" width="1.109375" customWidth="1"/>
    <col min="1794" max="1794" width="3.77734375" customWidth="1"/>
    <col min="1795" max="1795" width="18.77734375" customWidth="1"/>
    <col min="2049" max="2049" width="1.109375" customWidth="1"/>
    <col min="2050" max="2050" width="3.77734375" customWidth="1"/>
    <col min="2051" max="2051" width="18.77734375" customWidth="1"/>
    <col min="2305" max="2305" width="1.109375" customWidth="1"/>
    <col min="2306" max="2306" width="3.77734375" customWidth="1"/>
    <col min="2307" max="2307" width="18.77734375" customWidth="1"/>
    <col min="2561" max="2561" width="1.109375" customWidth="1"/>
    <col min="2562" max="2562" width="3.77734375" customWidth="1"/>
    <col min="2563" max="2563" width="18.77734375" customWidth="1"/>
    <col min="2817" max="2817" width="1.109375" customWidth="1"/>
    <col min="2818" max="2818" width="3.77734375" customWidth="1"/>
    <col min="2819" max="2819" width="18.77734375" customWidth="1"/>
    <col min="3073" max="3073" width="1.109375" customWidth="1"/>
    <col min="3074" max="3074" width="3.77734375" customWidth="1"/>
    <col min="3075" max="3075" width="18.77734375" customWidth="1"/>
    <col min="3329" max="3329" width="1.109375" customWidth="1"/>
    <col min="3330" max="3330" width="3.77734375" customWidth="1"/>
    <col min="3331" max="3331" width="18.77734375" customWidth="1"/>
    <col min="3585" max="3585" width="1.109375" customWidth="1"/>
    <col min="3586" max="3586" width="3.77734375" customWidth="1"/>
    <col min="3587" max="3587" width="18.77734375" customWidth="1"/>
    <col min="3841" max="3841" width="1.109375" customWidth="1"/>
    <col min="3842" max="3842" width="3.77734375" customWidth="1"/>
    <col min="3843" max="3843" width="18.77734375" customWidth="1"/>
    <col min="4097" max="4097" width="1.109375" customWidth="1"/>
    <col min="4098" max="4098" width="3.77734375" customWidth="1"/>
    <col min="4099" max="4099" width="18.77734375" customWidth="1"/>
    <col min="4353" max="4353" width="1.109375" customWidth="1"/>
    <col min="4354" max="4354" width="3.77734375" customWidth="1"/>
    <col min="4355" max="4355" width="18.77734375" customWidth="1"/>
    <col min="4609" max="4609" width="1.109375" customWidth="1"/>
    <col min="4610" max="4610" width="3.77734375" customWidth="1"/>
    <col min="4611" max="4611" width="18.77734375" customWidth="1"/>
    <col min="4865" max="4865" width="1.109375" customWidth="1"/>
    <col min="4866" max="4866" width="3.77734375" customWidth="1"/>
    <col min="4867" max="4867" width="18.77734375" customWidth="1"/>
    <col min="5121" max="5121" width="1.109375" customWidth="1"/>
    <col min="5122" max="5122" width="3.77734375" customWidth="1"/>
    <col min="5123" max="5123" width="18.77734375" customWidth="1"/>
    <col min="5377" max="5377" width="1.109375" customWidth="1"/>
    <col min="5378" max="5378" width="3.77734375" customWidth="1"/>
    <col min="5379" max="5379" width="18.77734375" customWidth="1"/>
    <col min="5633" max="5633" width="1.109375" customWidth="1"/>
    <col min="5634" max="5634" width="3.77734375" customWidth="1"/>
    <col min="5635" max="5635" width="18.77734375" customWidth="1"/>
    <col min="5889" max="5889" width="1.109375" customWidth="1"/>
    <col min="5890" max="5890" width="3.77734375" customWidth="1"/>
    <col min="5891" max="5891" width="18.77734375" customWidth="1"/>
    <col min="6145" max="6145" width="1.109375" customWidth="1"/>
    <col min="6146" max="6146" width="3.77734375" customWidth="1"/>
    <col min="6147" max="6147" width="18.77734375" customWidth="1"/>
    <col min="6401" max="6401" width="1.109375" customWidth="1"/>
    <col min="6402" max="6402" width="3.77734375" customWidth="1"/>
    <col min="6403" max="6403" width="18.77734375" customWidth="1"/>
    <col min="6657" max="6657" width="1.109375" customWidth="1"/>
    <col min="6658" max="6658" width="3.77734375" customWidth="1"/>
    <col min="6659" max="6659" width="18.77734375" customWidth="1"/>
    <col min="6913" max="6913" width="1.109375" customWidth="1"/>
    <col min="6914" max="6914" width="3.77734375" customWidth="1"/>
    <col min="6915" max="6915" width="18.77734375" customWidth="1"/>
    <col min="7169" max="7169" width="1.109375" customWidth="1"/>
    <col min="7170" max="7170" width="3.77734375" customWidth="1"/>
    <col min="7171" max="7171" width="18.77734375" customWidth="1"/>
    <col min="7425" max="7425" width="1.109375" customWidth="1"/>
    <col min="7426" max="7426" width="3.77734375" customWidth="1"/>
    <col min="7427" max="7427" width="18.77734375" customWidth="1"/>
    <col min="7681" max="7681" width="1.109375" customWidth="1"/>
    <col min="7682" max="7682" width="3.77734375" customWidth="1"/>
    <col min="7683" max="7683" width="18.77734375" customWidth="1"/>
    <col min="7937" max="7937" width="1.109375" customWidth="1"/>
    <col min="7938" max="7938" width="3.77734375" customWidth="1"/>
    <col min="7939" max="7939" width="18.77734375" customWidth="1"/>
    <col min="8193" max="8193" width="1.109375" customWidth="1"/>
    <col min="8194" max="8194" width="3.77734375" customWidth="1"/>
    <col min="8195" max="8195" width="18.77734375" customWidth="1"/>
    <col min="8449" max="8449" width="1.109375" customWidth="1"/>
    <col min="8450" max="8450" width="3.77734375" customWidth="1"/>
    <col min="8451" max="8451" width="18.77734375" customWidth="1"/>
    <col min="8705" max="8705" width="1.109375" customWidth="1"/>
    <col min="8706" max="8706" width="3.77734375" customWidth="1"/>
    <col min="8707" max="8707" width="18.77734375" customWidth="1"/>
    <col min="8961" max="8961" width="1.109375" customWidth="1"/>
    <col min="8962" max="8962" width="3.77734375" customWidth="1"/>
    <col min="8963" max="8963" width="18.77734375" customWidth="1"/>
    <col min="9217" max="9217" width="1.109375" customWidth="1"/>
    <col min="9218" max="9218" width="3.77734375" customWidth="1"/>
    <col min="9219" max="9219" width="18.77734375" customWidth="1"/>
    <col min="9473" max="9473" width="1.109375" customWidth="1"/>
    <col min="9474" max="9474" width="3.77734375" customWidth="1"/>
    <col min="9475" max="9475" width="18.77734375" customWidth="1"/>
    <col min="9729" max="9729" width="1.109375" customWidth="1"/>
    <col min="9730" max="9730" width="3.77734375" customWidth="1"/>
    <col min="9731" max="9731" width="18.77734375" customWidth="1"/>
    <col min="9985" max="9985" width="1.109375" customWidth="1"/>
    <col min="9986" max="9986" width="3.77734375" customWidth="1"/>
    <col min="9987" max="9987" width="18.77734375" customWidth="1"/>
    <col min="10241" max="10241" width="1.109375" customWidth="1"/>
    <col min="10242" max="10242" width="3.77734375" customWidth="1"/>
    <col min="10243" max="10243" width="18.77734375" customWidth="1"/>
    <col min="10497" max="10497" width="1.109375" customWidth="1"/>
    <col min="10498" max="10498" width="3.77734375" customWidth="1"/>
    <col min="10499" max="10499" width="18.77734375" customWidth="1"/>
    <col min="10753" max="10753" width="1.109375" customWidth="1"/>
    <col min="10754" max="10754" width="3.77734375" customWidth="1"/>
    <col min="10755" max="10755" width="18.77734375" customWidth="1"/>
    <col min="11009" max="11009" width="1.109375" customWidth="1"/>
    <col min="11010" max="11010" width="3.77734375" customWidth="1"/>
    <col min="11011" max="11011" width="18.77734375" customWidth="1"/>
    <col min="11265" max="11265" width="1.109375" customWidth="1"/>
    <col min="11266" max="11266" width="3.77734375" customWidth="1"/>
    <col min="11267" max="11267" width="18.77734375" customWidth="1"/>
    <col min="11521" max="11521" width="1.109375" customWidth="1"/>
    <col min="11522" max="11522" width="3.77734375" customWidth="1"/>
    <col min="11523" max="11523" width="18.77734375" customWidth="1"/>
    <col min="11777" max="11777" width="1.109375" customWidth="1"/>
    <col min="11778" max="11778" width="3.77734375" customWidth="1"/>
    <col min="11779" max="11779" width="18.77734375" customWidth="1"/>
    <col min="12033" max="12033" width="1.109375" customWidth="1"/>
    <col min="12034" max="12034" width="3.77734375" customWidth="1"/>
    <col min="12035" max="12035" width="18.77734375" customWidth="1"/>
    <col min="12289" max="12289" width="1.109375" customWidth="1"/>
    <col min="12290" max="12290" width="3.77734375" customWidth="1"/>
    <col min="12291" max="12291" width="18.77734375" customWidth="1"/>
    <col min="12545" max="12545" width="1.109375" customWidth="1"/>
    <col min="12546" max="12546" width="3.77734375" customWidth="1"/>
    <col min="12547" max="12547" width="18.77734375" customWidth="1"/>
    <col min="12801" max="12801" width="1.109375" customWidth="1"/>
    <col min="12802" max="12802" width="3.77734375" customWidth="1"/>
    <col min="12803" max="12803" width="18.77734375" customWidth="1"/>
    <col min="13057" max="13057" width="1.109375" customWidth="1"/>
    <col min="13058" max="13058" width="3.77734375" customWidth="1"/>
    <col min="13059" max="13059" width="18.77734375" customWidth="1"/>
    <col min="13313" max="13313" width="1.109375" customWidth="1"/>
    <col min="13314" max="13314" width="3.77734375" customWidth="1"/>
    <col min="13315" max="13315" width="18.77734375" customWidth="1"/>
    <col min="13569" max="13569" width="1.109375" customWidth="1"/>
    <col min="13570" max="13570" width="3.77734375" customWidth="1"/>
    <col min="13571" max="13571" width="18.77734375" customWidth="1"/>
    <col min="13825" max="13825" width="1.109375" customWidth="1"/>
    <col min="13826" max="13826" width="3.77734375" customWidth="1"/>
    <col min="13827" max="13827" width="18.77734375" customWidth="1"/>
    <col min="14081" max="14081" width="1.109375" customWidth="1"/>
    <col min="14082" max="14082" width="3.77734375" customWidth="1"/>
    <col min="14083" max="14083" width="18.77734375" customWidth="1"/>
    <col min="14337" max="14337" width="1.109375" customWidth="1"/>
    <col min="14338" max="14338" width="3.77734375" customWidth="1"/>
    <col min="14339" max="14339" width="18.77734375" customWidth="1"/>
    <col min="14593" max="14593" width="1.109375" customWidth="1"/>
    <col min="14594" max="14594" width="3.77734375" customWidth="1"/>
    <col min="14595" max="14595" width="18.77734375" customWidth="1"/>
    <col min="14849" max="14849" width="1.109375" customWidth="1"/>
    <col min="14850" max="14850" width="3.77734375" customWidth="1"/>
    <col min="14851" max="14851" width="18.77734375" customWidth="1"/>
    <col min="15105" max="15105" width="1.109375" customWidth="1"/>
    <col min="15106" max="15106" width="3.77734375" customWidth="1"/>
    <col min="15107" max="15107" width="18.77734375" customWidth="1"/>
    <col min="15361" max="15361" width="1.109375" customWidth="1"/>
    <col min="15362" max="15362" width="3.77734375" customWidth="1"/>
    <col min="15363" max="15363" width="18.77734375" customWidth="1"/>
    <col min="15617" max="15617" width="1.109375" customWidth="1"/>
    <col min="15618" max="15618" width="3.77734375" customWidth="1"/>
    <col min="15619" max="15619" width="18.77734375" customWidth="1"/>
    <col min="15873" max="15873" width="1.109375" customWidth="1"/>
    <col min="15874" max="15874" width="3.77734375" customWidth="1"/>
    <col min="15875" max="15875" width="18.77734375" customWidth="1"/>
    <col min="16129" max="16129" width="1.109375" customWidth="1"/>
    <col min="16130" max="16130" width="3.77734375" customWidth="1"/>
    <col min="16131" max="16131" width="18.77734375" customWidth="1"/>
  </cols>
  <sheetData>
    <row r="1" spans="2:19">
      <c r="B1" t="s">
        <v>55</v>
      </c>
    </row>
    <row r="2" spans="2:19">
      <c r="B2" t="s">
        <v>53</v>
      </c>
      <c r="L2" s="33" t="s">
        <v>57</v>
      </c>
      <c r="M2" s="225" t="str">
        <f>'様式第７－２号記載例'!E5</f>
        <v>株式会社○○</v>
      </c>
      <c r="N2" s="225"/>
      <c r="O2" s="225"/>
      <c r="P2" s="225"/>
    </row>
    <row r="4" spans="2:19" ht="13.8" thickBot="1">
      <c r="P4" s="32" t="s">
        <v>35</v>
      </c>
    </row>
    <row r="5" spans="2:19" ht="20.100000000000001" customHeight="1" thickBot="1">
      <c r="B5" s="28"/>
      <c r="C5" s="29" t="s">
        <v>36</v>
      </c>
      <c r="D5" s="30" t="s">
        <v>37</v>
      </c>
      <c r="E5" s="226" t="s">
        <v>38</v>
      </c>
      <c r="F5" s="226" t="s">
        <v>39</v>
      </c>
      <c r="G5" s="226" t="s">
        <v>40</v>
      </c>
      <c r="H5" s="226" t="s">
        <v>41</v>
      </c>
      <c r="I5" s="30" t="s">
        <v>42</v>
      </c>
      <c r="J5" s="30" t="s">
        <v>43</v>
      </c>
      <c r="K5" s="30" t="s">
        <v>44</v>
      </c>
      <c r="L5" s="30" t="s">
        <v>45</v>
      </c>
      <c r="M5" s="30" t="s">
        <v>46</v>
      </c>
      <c r="N5" s="30" t="s">
        <v>47</v>
      </c>
      <c r="O5" s="30" t="s">
        <v>48</v>
      </c>
      <c r="P5" s="31" t="s">
        <v>49</v>
      </c>
    </row>
    <row r="6" spans="2:19" ht="20.100000000000001" customHeight="1">
      <c r="B6" s="136" t="s">
        <v>50</v>
      </c>
      <c r="C6" s="227" t="s">
        <v>51</v>
      </c>
      <c r="D6" s="228">
        <f>D11*1/2</f>
        <v>21250</v>
      </c>
      <c r="E6" s="228">
        <f t="shared" ref="E6:N6" si="0">E11*1/2</f>
        <v>21250</v>
      </c>
      <c r="F6" s="228">
        <f t="shared" si="0"/>
        <v>21250</v>
      </c>
      <c r="G6" s="228">
        <f t="shared" si="0"/>
        <v>51250</v>
      </c>
      <c r="H6" s="228">
        <f>H11*1/2-280</f>
        <v>25970</v>
      </c>
      <c r="I6" s="228">
        <f t="shared" si="0"/>
        <v>26250</v>
      </c>
      <c r="J6" s="228">
        <f t="shared" si="0"/>
        <v>26250</v>
      </c>
      <c r="K6" s="228">
        <f t="shared" si="0"/>
        <v>26250</v>
      </c>
      <c r="L6" s="228">
        <f t="shared" si="0"/>
        <v>24030</v>
      </c>
      <c r="M6" s="228">
        <f t="shared" si="0"/>
        <v>46250</v>
      </c>
      <c r="N6" s="228">
        <f t="shared" si="0"/>
        <v>21250</v>
      </c>
      <c r="O6" s="228">
        <f>O11*1/2-500</f>
        <v>20750</v>
      </c>
      <c r="P6" s="229">
        <f>SUM(D6:O6)</f>
        <v>332000</v>
      </c>
    </row>
    <row r="7" spans="2:19" ht="20.100000000000001" customHeight="1">
      <c r="B7" s="137"/>
      <c r="C7" s="55" t="s">
        <v>58</v>
      </c>
      <c r="D7" s="230">
        <f>D11-D6</f>
        <v>21250</v>
      </c>
      <c r="E7" s="230">
        <f t="shared" ref="E7:O7" si="1">E11-E6</f>
        <v>21250</v>
      </c>
      <c r="F7" s="230">
        <f t="shared" si="1"/>
        <v>21250</v>
      </c>
      <c r="G7" s="230">
        <f t="shared" si="1"/>
        <v>51250</v>
      </c>
      <c r="H7" s="230">
        <f t="shared" si="1"/>
        <v>26530</v>
      </c>
      <c r="I7" s="230">
        <f t="shared" si="1"/>
        <v>26250</v>
      </c>
      <c r="J7" s="230">
        <f t="shared" si="1"/>
        <v>26250</v>
      </c>
      <c r="K7" s="230">
        <f t="shared" si="1"/>
        <v>26250</v>
      </c>
      <c r="L7" s="230">
        <f t="shared" si="1"/>
        <v>24030</v>
      </c>
      <c r="M7" s="230">
        <f t="shared" si="1"/>
        <v>46250</v>
      </c>
      <c r="N7" s="230">
        <f t="shared" si="1"/>
        <v>21250</v>
      </c>
      <c r="O7" s="230">
        <f t="shared" si="1"/>
        <v>21750</v>
      </c>
      <c r="P7" s="39">
        <f t="shared" ref="P7:P15" si="2">SUM(D7:O7)</f>
        <v>333560</v>
      </c>
    </row>
    <row r="8" spans="2:19" ht="20.100000000000001" customHeight="1">
      <c r="B8" s="137"/>
      <c r="C8" s="231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39">
        <f t="shared" si="2"/>
        <v>0</v>
      </c>
    </row>
    <row r="9" spans="2:19" ht="20.100000000000001" customHeight="1" thickBot="1">
      <c r="B9" s="137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40">
        <f t="shared" si="2"/>
        <v>0</v>
      </c>
    </row>
    <row r="10" spans="2:19" ht="20.100000000000001" customHeight="1" thickTop="1" thickBot="1">
      <c r="B10" s="138"/>
      <c r="C10" s="43" t="s">
        <v>33</v>
      </c>
      <c r="D10" s="44">
        <f>SUM(D6:D9)</f>
        <v>42500</v>
      </c>
      <c r="E10" s="44">
        <f t="shared" ref="E10:O10" si="3">SUM(E6:E9)</f>
        <v>42500</v>
      </c>
      <c r="F10" s="44">
        <f t="shared" si="3"/>
        <v>42500</v>
      </c>
      <c r="G10" s="44">
        <f t="shared" si="3"/>
        <v>102500</v>
      </c>
      <c r="H10" s="44">
        <f t="shared" si="3"/>
        <v>52500</v>
      </c>
      <c r="I10" s="44">
        <f t="shared" si="3"/>
        <v>52500</v>
      </c>
      <c r="J10" s="44">
        <f t="shared" si="3"/>
        <v>52500</v>
      </c>
      <c r="K10" s="44">
        <f t="shared" si="3"/>
        <v>52500</v>
      </c>
      <c r="L10" s="44">
        <f t="shared" si="3"/>
        <v>48060</v>
      </c>
      <c r="M10" s="44">
        <f t="shared" si="3"/>
        <v>92500</v>
      </c>
      <c r="N10" s="44">
        <f t="shared" si="3"/>
        <v>42500</v>
      </c>
      <c r="O10" s="44">
        <f t="shared" si="3"/>
        <v>42500</v>
      </c>
      <c r="P10" s="235">
        <f>SUM(D10:O10)</f>
        <v>665560</v>
      </c>
    </row>
    <row r="11" spans="2:19" ht="20.100000000000001" customHeight="1">
      <c r="B11" s="139" t="s">
        <v>52</v>
      </c>
      <c r="C11" s="236" t="s">
        <v>34</v>
      </c>
      <c r="D11" s="237">
        <f>SUM('様式第７－２号記載例'!F26,'様式第７－２号記載例'!F32,'様式第７－２号記載例'!F38,'様式第７－２号記載例'!F44,'様式第７－２号記載例'!F50)</f>
        <v>42500</v>
      </c>
      <c r="E11" s="237">
        <f>SUM('様式第７－２号記載例'!G26,'様式第７－２号記載例'!G32,'様式第７－２号記載例'!G38,'様式第７－２号記載例'!G44,'様式第７－２号記載例'!G50)</f>
        <v>42500</v>
      </c>
      <c r="F11" s="237">
        <f>SUM('様式第７－２号記載例'!H26,'様式第７－２号記載例'!H32,'様式第７－２号記載例'!H38,'様式第７－２号記載例'!H44,'様式第７－２号記載例'!H50)</f>
        <v>42500</v>
      </c>
      <c r="G11" s="237">
        <f>SUM('様式第７－２号記載例'!I26,'様式第７－２号記載例'!I32,'様式第７－２号記載例'!I38,'様式第７－２号記載例'!I44,'様式第７－２号記載例'!I50)</f>
        <v>102500</v>
      </c>
      <c r="H11" s="237">
        <f>SUM('様式第７－２号記載例'!J26,'様式第７－２号記載例'!J32,'様式第７－２号記載例'!J38,'様式第７－２号記載例'!J44,'様式第７－２号記載例'!J50)</f>
        <v>52500</v>
      </c>
      <c r="I11" s="237">
        <f>SUM('様式第７－２号記載例'!K26,'様式第７－２号記載例'!K32,'様式第７－２号記載例'!K38,'様式第７－２号記載例'!K44,'様式第７－２号記載例'!K50)</f>
        <v>52500</v>
      </c>
      <c r="J11" s="237">
        <f>SUM('様式第７－２号記載例'!L26,'様式第７－２号記載例'!L32,'様式第７－２号記載例'!L38,'様式第７－２号記載例'!L44,'様式第７－２号記載例'!L50)</f>
        <v>52500</v>
      </c>
      <c r="K11" s="237">
        <f>SUM('様式第７－２号記載例'!M26,'様式第７－２号記載例'!M32,'様式第７－２号記載例'!M38,'様式第７－２号記載例'!M44,'様式第７－２号記載例'!M50)</f>
        <v>52500</v>
      </c>
      <c r="L11" s="237">
        <f>SUM('様式第７－２号記載例'!N26,'様式第７－２号記載例'!N32,'様式第７－２号記載例'!N38,'様式第７－２号記載例'!N44,'様式第７－２号記載例'!N50)</f>
        <v>48060</v>
      </c>
      <c r="M11" s="237">
        <f>SUM('様式第７－２号記載例'!O26,'様式第７－２号記載例'!O32,'様式第７－２号記載例'!O38,'様式第７－２号記載例'!O44,'様式第７－２号記載例'!O50)</f>
        <v>92500</v>
      </c>
      <c r="N11" s="237">
        <f>SUM('様式第７－２号記載例'!P26,'様式第７－２号記載例'!P32,'様式第７－２号記載例'!P38,'様式第７－２号記載例'!P44,'様式第７－２号記載例'!P50)</f>
        <v>42500</v>
      </c>
      <c r="O11" s="237">
        <f>SUM('様式第７－２号記載例'!Q26,'様式第７－２号記載例'!Q32,'様式第７－２号記載例'!Q38,'様式第７－２号記載例'!Q44,'様式第７－２号記載例'!Q50)</f>
        <v>42500</v>
      </c>
      <c r="P11" s="42">
        <f t="shared" si="2"/>
        <v>665560</v>
      </c>
    </row>
    <row r="12" spans="2:19" ht="20.100000000000001" customHeight="1">
      <c r="B12" s="137"/>
      <c r="C12" s="231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39">
        <f t="shared" si="2"/>
        <v>0</v>
      </c>
    </row>
    <row r="13" spans="2:19" ht="17.399999999999999" customHeight="1">
      <c r="B13" s="137"/>
      <c r="C13" s="231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39">
        <f t="shared" si="2"/>
        <v>0</v>
      </c>
    </row>
    <row r="14" spans="2:19" ht="20.100000000000001" customHeight="1" thickBot="1">
      <c r="B14" s="137"/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40">
        <f t="shared" si="2"/>
        <v>0</v>
      </c>
    </row>
    <row r="15" spans="2:19" ht="20.100000000000001" customHeight="1" thickTop="1" thickBot="1">
      <c r="B15" s="138"/>
      <c r="C15" s="238" t="s">
        <v>33</v>
      </c>
      <c r="D15" s="239">
        <f>SUM(D11:D14)</f>
        <v>42500</v>
      </c>
      <c r="E15" s="44">
        <f t="shared" ref="E15:O15" si="4">SUM(E11:E14)</f>
        <v>42500</v>
      </c>
      <c r="F15" s="240">
        <f t="shared" si="4"/>
        <v>42500</v>
      </c>
      <c r="G15" s="240">
        <f t="shared" si="4"/>
        <v>102500</v>
      </c>
      <c r="H15" s="240">
        <f t="shared" si="4"/>
        <v>52500</v>
      </c>
      <c r="I15" s="240">
        <f t="shared" si="4"/>
        <v>52500</v>
      </c>
      <c r="J15" s="240">
        <f t="shared" si="4"/>
        <v>52500</v>
      </c>
      <c r="K15" s="240">
        <f t="shared" si="4"/>
        <v>52500</v>
      </c>
      <c r="L15" s="240">
        <f t="shared" si="4"/>
        <v>48060</v>
      </c>
      <c r="M15" s="240">
        <f t="shared" si="4"/>
        <v>92500</v>
      </c>
      <c r="N15" s="240">
        <f t="shared" si="4"/>
        <v>42500</v>
      </c>
      <c r="O15" s="240">
        <f t="shared" si="4"/>
        <v>42500</v>
      </c>
      <c r="P15" s="241">
        <f t="shared" si="2"/>
        <v>665560</v>
      </c>
      <c r="Q15" s="242"/>
      <c r="R15" s="243"/>
      <c r="S15" s="243"/>
    </row>
    <row r="16" spans="2:19">
      <c r="C16" s="244"/>
      <c r="D16" s="244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3"/>
      <c r="S16" s="243"/>
    </row>
    <row r="17" spans="3:19">
      <c r="C17" s="244"/>
      <c r="D17" s="244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</row>
    <row r="18" spans="3:19">
      <c r="C18" s="244"/>
      <c r="D18" s="244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</row>
    <row r="19" spans="3:19">
      <c r="C19" s="244"/>
      <c r="D19" s="245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</row>
    <row r="20" spans="3:19">
      <c r="C20" s="244"/>
      <c r="D20" s="245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</row>
    <row r="21" spans="3:19">
      <c r="C21" s="244"/>
      <c r="D21" s="244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3"/>
      <c r="S21" s="243"/>
    </row>
    <row r="22" spans="3:19">
      <c r="C22" s="244"/>
      <c r="D22" s="244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3"/>
      <c r="S22" s="243"/>
    </row>
  </sheetData>
  <mergeCells count="3">
    <mergeCell ref="M2:P2"/>
    <mergeCell ref="B6:B10"/>
    <mergeCell ref="B11:B15"/>
  </mergeCells>
  <phoneticPr fontId="1"/>
  <pageMargins left="0.7" right="0.7" top="0.75" bottom="0.75" header="0.3" footer="0.3"/>
  <pageSetup paperSize="9" scale="9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様式第７－２号_補助金報告調書</vt:lpstr>
      <vt:lpstr>様式第７－３号_収支決算書</vt:lpstr>
      <vt:lpstr>様式第７－２号記載例</vt:lpstr>
      <vt:lpstr>様式第７－３号記載例</vt:lpstr>
      <vt:lpstr>'様式第７－２号_補助金報告調書'!Print_Area</vt:lpstr>
      <vt:lpstr>'様式第７－２号記載例'!Print_Area</vt:lpstr>
      <vt:lpstr>'様式第７－２号_補助金報告調書'!Print_Titles</vt:lpstr>
      <vt:lpstr>'様式第７－２号記載例'!Print_Titles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小山田　拓史</cp:lastModifiedBy>
  <cp:lastPrinted>2025-03-19T02:08:19Z</cp:lastPrinted>
  <dcterms:created xsi:type="dcterms:W3CDTF">2025-02-07T07:30:54Z</dcterms:created>
  <dcterms:modified xsi:type="dcterms:W3CDTF">2026-02-12T00:06:47Z</dcterms:modified>
</cp:coreProperties>
</file>